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414" windowWidth="11996" windowHeight="6583" tabRatio="683" activeTab="0"/>
  </bookViews>
  <sheets>
    <sheet name="Lighting Tables - Application" sheetId="1" r:id="rId1"/>
    <sheet name="Wattage Table" sheetId="2" r:id="rId2"/>
  </sheets>
  <definedNames>
    <definedName name="LightTable">#REF!</definedName>
    <definedName name="_xlnm.Print_Area" localSheetId="0">'Lighting Tables - Application'!$A$1:$X$164</definedName>
    <definedName name="_xlnm.Print_Area" localSheetId="1">'Wattage Table'!$A$1:$G$710</definedName>
    <definedName name="_xlnm.Print_Titles" localSheetId="1">'Wattage Table'!$1:$1</definedName>
  </definedNames>
  <calcPr fullCalcOnLoad="1"/>
</workbook>
</file>

<file path=xl/sharedStrings.xml><?xml version="1.0" encoding="utf-8"?>
<sst xmlns="http://schemas.openxmlformats.org/spreadsheetml/2006/main" count="2935" uniqueCount="1573">
  <si>
    <t>F84LHL</t>
  </si>
  <si>
    <t>Fluorescent, (4) 96", T8 HO lamp</t>
  </si>
  <si>
    <t>F86EHS</t>
  </si>
  <si>
    <t>Fluorescent, (6) 96", ES HO lamp</t>
  </si>
  <si>
    <t>F86ILL</t>
  </si>
  <si>
    <t>Circline Fluorescent Fixtures</t>
  </si>
  <si>
    <t>FC12/1</t>
  </si>
  <si>
    <t>FC12T9</t>
  </si>
  <si>
    <t>Fluorescent, (1) 12" circular lamp, RS ballast</t>
  </si>
  <si>
    <t>FC12/2</t>
  </si>
  <si>
    <t>Fluorescent, (2) 12" circular lamp, RS ballast</t>
  </si>
  <si>
    <t>FC16/1</t>
  </si>
  <si>
    <t>FC16T9</t>
  </si>
  <si>
    <t>Min</t>
  </si>
  <si>
    <t>Max</t>
  </si>
  <si>
    <t>F21PHL</t>
  </si>
  <si>
    <t>F24T5/HO</t>
  </si>
  <si>
    <t>F21PL</t>
  </si>
  <si>
    <t>F14T5</t>
  </si>
  <si>
    <t>F22PHL</t>
  </si>
  <si>
    <t>F22PL</t>
  </si>
  <si>
    <t>F23PHL/2</t>
  </si>
  <si>
    <t>F23PL/2</t>
  </si>
  <si>
    <t>F24PHL/2</t>
  </si>
  <si>
    <t>F24PL/2</t>
  </si>
  <si>
    <t>F31PHL</t>
  </si>
  <si>
    <t>F39T5/HO</t>
  </si>
  <si>
    <t>F31PL</t>
  </si>
  <si>
    <t>F21T5</t>
  </si>
  <si>
    <t>F32PHL</t>
  </si>
  <si>
    <t>F32PL</t>
  </si>
  <si>
    <t>F33PHL/2</t>
  </si>
  <si>
    <t>F33PL/2</t>
  </si>
  <si>
    <t>F34PHL/2</t>
  </si>
  <si>
    <t>70 CRI, 20,000 Hr. RSR, Fluorescent, (2) 48", T-8 lamp, Rapid Start Ballast, VHLO</t>
  </si>
  <si>
    <t>85 CRI, 24,000 Hr. RSR, Fluorescent, (2) 48", T-8 lamp, Rapid Start Ballast, VHLO</t>
  </si>
  <si>
    <t>F42WLL</t>
  </si>
  <si>
    <t xml:space="preserve">82 CRI, 15,000 Hr. ISR, Fluorescent, (2)48" ES T-8 lamp, Premium IS Ballast, NLO </t>
  </si>
  <si>
    <t>F42WLL-R</t>
  </si>
  <si>
    <t>82 CRI, 15,000 Hr. ISR, Fluorescent, (2)48" ES T-8 lamp, Premium IS Ballast, RLO</t>
  </si>
  <si>
    <t>F43ILL</t>
  </si>
  <si>
    <t>70 CRI, 20,000 Hr. RSR, Fluorescent, (3) 48", T-8 lamp, Instant Start Ballast, NLO</t>
  </si>
  <si>
    <t>85 CRI, 24,000 Hr. RSR, Fluorescent, (3) 48", T-8 lamp, Instant Start Ballast, NLO</t>
  </si>
  <si>
    <t xml:space="preserve">85 CRI, 24,000 Hr. RSR, Fluorescent, (3)48" T-8 lamp, Premium IS Ballast, NLO </t>
  </si>
  <si>
    <t>F43ILL/2</t>
  </si>
  <si>
    <t>70 CRI, 20,000 Hr. RSR, Fluorescent, (3) 48", T-8 lamp, Instant Start Ballast, NLO, (2) ballast</t>
  </si>
  <si>
    <t>85 CRI, 24,000 Hr. RSR, Fluorescent, (3) 48", T-8 lamp, Instant Start Ballast, NLO, (2) ballast</t>
  </si>
  <si>
    <t>F43ILL-H</t>
  </si>
  <si>
    <t>70 CRI, 20,000 Hr. RSR, Fluorescent, (3) 48", T-8 lamp, Instant Start Ballast, HLO</t>
  </si>
  <si>
    <t>85 CRI, 24,000 Hr. RSR, Fluorescent, (3) 48", T-8 lamp, Instant Start Ballast, HLO</t>
  </si>
  <si>
    <t>F43ILL-R</t>
  </si>
  <si>
    <t>70 CRI, 20,000 Hr. RSR, Fluorescent, (3) 48", T-8 lamp, Instant Start Ballast, RLO</t>
  </si>
  <si>
    <t>85 CRI, 24,000 Hr. RSR, Fluorescent, (3) 48", T-8 lamp, Instant Start Ballast, RLO</t>
  </si>
  <si>
    <t>85 CRI, 24,000 Hr. RSR, Fluorescent, (3)48" T-8 lamp, Premium IS Ballast, RLO</t>
  </si>
  <si>
    <t>F43ILL-V</t>
  </si>
  <si>
    <t>70 CRI, 20,000 Hr. RSR, Fluorescent, (3) 48", T-8 lamp, Instant Start Ballast, VHLO</t>
  </si>
  <si>
    <t>85 CRI, 24,000 Hr. RSR, Fluorescent, (3) 48", T-8 lamp, Instant Start Ballast, VHLO</t>
  </si>
  <si>
    <t>F43LE</t>
  </si>
  <si>
    <t>F43LL</t>
  </si>
  <si>
    <t>70 CRI, 20,000 Hr. RSR, Fluorescent, (3) 48", T-8 lamp, Rapid Start Ballast, NLO</t>
  </si>
  <si>
    <t>85 CRI, 24,000 Hr. RSR, Fluorescent, (3) 48", T-8 lamp, Rapid Start Ballast, NLO</t>
  </si>
  <si>
    <t>F43LL/2</t>
  </si>
  <si>
    <t>70 CRI, 20,000 Hr. RSR, Fluorescent, (3) 48", T-8 lamp, Rapid Start Ballast, NLO, (2) ballast</t>
  </si>
  <si>
    <t>85 CRI, 24,000 Hr. RSR, Fluorescent, (3) 48", T-8 lamp, Rapid Start Ballast, NLO, (2) ballast</t>
  </si>
  <si>
    <t>F43LL-H</t>
  </si>
  <si>
    <t>70 CRI, 20,000 Hr. RSR, Fluorescent, (3) 48", T-8 lamp, Rapid Start Ballast, HLO</t>
  </si>
  <si>
    <t>85 CRI, 24,000 Hr. RSR, Fluorescent, (3) 48", T-8 lamp, Rapid Start Ballast, HLO</t>
  </si>
  <si>
    <t>F43LL-R</t>
  </si>
  <si>
    <t>70 CRI, 20,000 Hr. RSR, Fluorescent, (3) 48", T-8 lamp, Rapid Start Ballast, RLO</t>
  </si>
  <si>
    <t>85 CRI, 24,000 Hr. RSR, Fluorescent, (3) 48", T-8 lamp, Rapid Start Ballast, RLO</t>
  </si>
  <si>
    <t>F43WLL</t>
  </si>
  <si>
    <t xml:space="preserve">82 CRI, 15,000 Hr. ISR, Fluorescent, (3)48" ES T-8 lamp, Premium IS Ballast, NLO </t>
  </si>
  <si>
    <t>F43WLL-R</t>
  </si>
  <si>
    <t>82 CRI, 15,000 Hr. ISR, Fluorescent, (3)48" ES T-8 lamp, Premium IS Ballast, RLO</t>
  </si>
  <si>
    <t>F44ILL</t>
  </si>
  <si>
    <t>70 CRI, 20,000 Hr. RSR, Fluorescent, (4) 48", T-8 lamp, Instant Start Ballast, NLO</t>
  </si>
  <si>
    <t>85 CRI, 24,000 Hr. RSR, Fluorescent, (4) 48", T-8 lamp, Instant Start Ballast, NLO</t>
  </si>
  <si>
    <t xml:space="preserve">85 CRI, 24,000 Hr. RSR, Fluorescent, (4)48" T-8 lamp, Premium IS Ballast, NLO </t>
  </si>
  <si>
    <t>F44ILL/2</t>
  </si>
  <si>
    <t>70 CRI, 20,000 Hr. RSR, Fluorescent, (4) 48", T-8 lamp, Instant Start Ballast, NLO, (2) ballast</t>
  </si>
  <si>
    <t>85 CRI, 24,000 Hr. RSR, Fluorescent, (4) 48", T-8 lamp, Instant Start Ballast, NLO, (2) ballast</t>
  </si>
  <si>
    <t>F44ILL/2-V</t>
  </si>
  <si>
    <t>70 CRI, 20,000 Hr. RSR, Fluorescent, (4) 48", T8 lamp, (2) Instant Start Ballasts,  VHLO</t>
  </si>
  <si>
    <t>85 CRI, 24,000 Hr. RSR, Fluorescent, (4) 48", T8 lamp, (2) Instant Start Ballasts,  VHLO</t>
  </si>
  <si>
    <t>F44ILL-R</t>
  </si>
  <si>
    <t>70 CRI, 20,000 Hr. RSR, Fluorescent, (4) 48", T-8 lamp, Instant Start Ballast, RLO</t>
  </si>
  <si>
    <t>85 CRI, 24,000 Hr. RSR, Fluorescent, (4) 48", T-8 lamp, Instant Start Ballast, RLO</t>
  </si>
  <si>
    <t>85 CRI, 24,000 Hr. RSR, Fluorescent, (4)48" T-8 lamp, Premium IS Ballast, RLO</t>
  </si>
  <si>
    <t>F44ILL-V</t>
  </si>
  <si>
    <t>70 CRI, 20,000 Hr. RSR, Fluorescent, (4) 48", T8 lamp, Instant Start Ballast,  VHLO</t>
  </si>
  <si>
    <t>85 CRI, 24,000 Hr. RSR, Fluorescent, (4) 48", T8 lamp, Instant Start Ballast,  VHLO</t>
  </si>
  <si>
    <t>F44LE</t>
  </si>
  <si>
    <t>F44LL</t>
  </si>
  <si>
    <t>70 CRI, 20,000 Hr. RSR, Fluorescent, (4) 48", T-8 lamp, Rapid Start Ballast, NLO</t>
  </si>
  <si>
    <t>85 CRI, 24,000 Hr. RSR, Fluorescent, (4) 48", T-8 lamp, Rapid Start Ballast, NLO</t>
  </si>
  <si>
    <t>F44LL/2</t>
  </si>
  <si>
    <t>70 CRI, 20,000 Hr. RSR, Fluorescent, (4) 48", T-8 lamp, Rapid Start Ballast, NLO, (2) ballast</t>
  </si>
  <si>
    <t>85 CRI, 24,000 Hr. RSR, Fluorescent, (4) 48", T-8 lamp, Rapid Start Ballast, NLO, (2) ballast</t>
  </si>
  <si>
    <t>F44LL-R</t>
  </si>
  <si>
    <t>70 CRI, 20,000 Hr. RSR, Fluorescent, (4) 48", T-8 lamp, Rapid Start Ballast, RLO</t>
  </si>
  <si>
    <t>85 CRI, 24,000 Hr. RSR, Fluorescent, (4) 48", T-8 lamp, Rapid Start Ballast, RLO</t>
  </si>
  <si>
    <t>F44WLL</t>
  </si>
  <si>
    <t xml:space="preserve">82 CRI, 15,000 Hr. ISR, Fluorescent, (4)48" ES T-8 lamp, Premium IS Ballast, NLO </t>
  </si>
  <si>
    <t>F44WLL-R</t>
  </si>
  <si>
    <t>82 CRI, 15,000 Hr. ISR, Fluorescent, (4)48" ES T-8 lamp, Premium IS Ballast, RLO</t>
  </si>
  <si>
    <t>F45ILL</t>
  </si>
  <si>
    <t>70 CRI, 20,000 Hr. RSR, Fluorescent, (5) 48", T-8 lamp, (1) 3-lamp IS ballast and (1) 2-lamp IS ballast, NLO</t>
  </si>
  <si>
    <t>85 CRI, 24,000 Hr. RSR, Fluorescent, (5) 48", T-8 lamp, (1) 3-lamp IS ballast and (1) 2-lamp IS ballast, NLO</t>
  </si>
  <si>
    <t>F45ILL/2-V</t>
  </si>
  <si>
    <t>70 CRI, 20,000 Hr. RSR, Fluorescent, (5) 48", T8 lamp, (2) Instant Start Ballasts,  VHLO</t>
  </si>
  <si>
    <t>85 CRI, 24,000 Hr. RSR, Fluorescent, (5) 48", T8 lamp, (2) Instant Start Ballasts,  VHLO</t>
  </si>
  <si>
    <t>F46ILL</t>
  </si>
  <si>
    <t>70 CRI, 20,000 Hr. RSR, Fluorescent, (6) 48", T-8 lamp, Instant Start Ballast, NLO</t>
  </si>
  <si>
    <t>85 CRI, 24,000 Hr. RSR, Fluorescent, (6) 48", T-8 lamp, Instant Start Ballast, NLO</t>
  </si>
  <si>
    <t>F46ILL/2</t>
  </si>
  <si>
    <t>85 CRI, 24,000 Hr. RSR, Fluorescent, (6) 48", T8 lamp, (2) Premium IS Ballasts,  NLO</t>
  </si>
  <si>
    <t>F46ILL/2-R</t>
  </si>
  <si>
    <t>85 CRI, 24,000 Hr. RSR, Fluorescent, (6) 48", T8 lamp, (2) Premium IS Ballasts,  RLO</t>
  </si>
  <si>
    <t>F46ILL/2-V</t>
  </si>
  <si>
    <t>70 CRI, 20,000 Hr. RSR, Fluorescent, (6) 48", T8 lamp, (2) Instant Start Ballasts,  VHLO</t>
  </si>
  <si>
    <t>85 CRI, 24,000 Hr. RSR, Fluorescent, (6) 48", T8 lamp, (2) Instant Start Ballasts,  VHLO</t>
  </si>
  <si>
    <t>F46ILL-R</t>
  </si>
  <si>
    <t>70 CRI, 20,000 Hr. RSR, Fluorescent, (6) 48", T-8 lamp, Instant Start Ballast, RLO</t>
  </si>
  <si>
    <t>85 CRI, 24,000 Hr. RSR, Fluorescent, (6) 48", T-8 lamp, Instant Start Ballast, RLO</t>
  </si>
  <si>
    <t>F46LL</t>
  </si>
  <si>
    <t>70 CRI, 20,000 Hr. RSR, Fluorescent, (6) 48", T-8 lamp, Ballast, NLO</t>
  </si>
  <si>
    <t>85 CRI, 24,000 Hr. RSR, Fluorescent, (6) 48", T-8 lamp, Ballast, NLO</t>
  </si>
  <si>
    <t>F46WLL/2</t>
  </si>
  <si>
    <t>82 CRI, 15,000 Hr. ISR, Fluorescent, (6) 48", ES T8 lamp, (2) Premium IS Ballasts,  NLO</t>
  </si>
  <si>
    <t>F46WLL/2-R</t>
  </si>
  <si>
    <t>82 CRI, 15,000 Hr. ISR, Fluorescent, (6) 48", ES T8 lamp, (2) Premium IS Ballasts,  RLO</t>
  </si>
  <si>
    <t>F48ILL</t>
  </si>
  <si>
    <t>70 CRI, 20,000 Hr. RSR, Fluorescent, (8) 48", T-8 lamp, Instant Start Ballast, NLO</t>
  </si>
  <si>
    <t>85 CRI, 24,000 Hr. RSR, Fluorescent, (8) 48", T-8 lamp, Instant Start Ballast, NLO</t>
  </si>
  <si>
    <t>F48ILL/2</t>
  </si>
  <si>
    <t>85 CRI, 24,000 Hr. RSR, Fluorescent, (8) 48", T8 lamp, (2) Premium IS Ballasts,  NLO</t>
  </si>
  <si>
    <t>F48ILL/2-R</t>
  </si>
  <si>
    <t>85 CRI, 24,000 Hr. RSR, Fluorescent, (8) 48", T8 lamp, (2) Premium IS Ballasts,  RLO</t>
  </si>
  <si>
    <t>F48ILL-R</t>
  </si>
  <si>
    <t>70 CRI, 20,000 Hr. RSR, Fluorescent, (8) 48", T-8 lamp, Instant Start Ballast, RLO</t>
  </si>
  <si>
    <t>85 CRI, 24,000 Hr. RSR, Fluorescent, (8) 48", T-8 lamp, Instant Start Ballast, RLO</t>
  </si>
  <si>
    <t>F48WLL/2</t>
  </si>
  <si>
    <t>82 CRI, 15,000 Hr. ISR, Fluorescent, (8) 48", ES T8 lamp, (2) Premium IS Ballasts,  NLO</t>
  </si>
  <si>
    <t>F48WLL/2-R</t>
  </si>
  <si>
    <t>82 CRI, 15,000 Hr. ISR, Fluorescent, (8) 48", ES T8 lamp, (2) Premium IS Ballasts,  RLO</t>
  </si>
  <si>
    <t>F28T8 Linear Fluorescent Systems</t>
  </si>
  <si>
    <t>86 CRI, 20,000 HR, RSR, Fluorescent, (2) 48'' T-8 lamp, Premium PRS Ballast, NLO</t>
  </si>
  <si>
    <t>82 CRI, 18,000 HR. RSR, Fluorescent, (2) 48'' T-8 lamp, Premium PRS Ballast, NLO</t>
  </si>
  <si>
    <t>82 CRI, 18,000 HR. RSR, Fluorescent, (2) 48'' T-8 lamp, Premium PRS Ballast, RLO</t>
  </si>
  <si>
    <t>F42WLL-V</t>
  </si>
  <si>
    <t>82 CRI, 18,000 HR. RSR, Fluorescent, (2) 48'' T-8 lamp, Premium PRS Ballast, VHLO</t>
  </si>
  <si>
    <t>86 CRI, 20,000 HR, RSR, Fluorescent, (3) 48'' T-8 lamp, Premium PRS Ballast, NLO</t>
  </si>
  <si>
    <t>82 CRI, 18,000 HR. RSR, Fluorescent, (3) 48'' T-8 lamp, Premium PRS Ballast, NLO</t>
  </si>
  <si>
    <t>82 CRI, 18,000 HR. RSR, Fluorescent, (3) 48'' T-8 lamp, Premium PRS Ballast, RLO</t>
  </si>
  <si>
    <t>F43WLL-V</t>
  </si>
  <si>
    <t>82 CRI, 18,000 HR. RSR, Fluorescent, (3) 48'' T-8 lamp, Premium PRS Ballast, VHLO</t>
  </si>
  <si>
    <t>86 CRI, 20,000 HR, RSR, Fluorescent, (4) 48'' T-8 lamp, Premium PRS Ballast, NLO</t>
  </si>
  <si>
    <t>82 CRI, 18,000 HR. RSR, Fluorescent, (4) 48'' T-8 lamp, Premium PRS Ballast, NLO</t>
  </si>
  <si>
    <t>86 CRI, 20,000 HR, RSR, Fluorescent, (4) 48'' T-8 lamp, Premium PRS Ballast, RLO</t>
  </si>
  <si>
    <t>82 CRI, 18,000 HR. RSR, Fluorescent, (4) 48'' T-8 lamp, Premium PRS Ballast, RLO</t>
  </si>
  <si>
    <t>Fluorescent, (1) 22", T5/HO lamp, Instant Start Ballast</t>
  </si>
  <si>
    <t>Fluorescent, (1) 22", T5 lamp, Instant Start Ballast</t>
  </si>
  <si>
    <t>Fluorescent, (2) 22", T5/HO lamp, Instant Start Ballast</t>
  </si>
  <si>
    <t>Fluorescent, (2) 22", T5 lamp, Instant Start Ballast</t>
  </si>
  <si>
    <t>Fluorescent, (3) 22", T5/HO lamp, (2) Instant Start Ballasts</t>
  </si>
  <si>
    <t>Fluorescent, (3) 22", T5 lamp, (2) Instant Start Ballasts</t>
  </si>
  <si>
    <t>Fluorescent, (4) 22", T5/HO lamp, (2) Instant Start Ballast</t>
  </si>
  <si>
    <t>Fluorescent, (4) 22", T5 lamp, (2) Instant Start Ballasts</t>
  </si>
  <si>
    <t>Fluorescent, (1) 34", T5/HO lamp, Instant Start Ballast</t>
  </si>
  <si>
    <t>Fluorescent, (1) 34", T5 lamp, Instant Start Ballast</t>
  </si>
  <si>
    <t>Fluorescent, (2) 34", T5/HO lamp, Instant Start Ballast</t>
  </si>
  <si>
    <t>Fluorescent, (2) 34", T5 lamp, Instant Start Ballast</t>
  </si>
  <si>
    <t>Fluorescent, (3) 34", T5/HO lamp, (2) Instant Start Ballasts</t>
  </si>
  <si>
    <t>Fluorescent, (3) 34", T5 lamp, (2) Instant Start Ballasts</t>
  </si>
  <si>
    <t>Fluorescent, (4) 34", T5/HO lamp, (2) Instant Start Ballast</t>
  </si>
  <si>
    <t>Fluorescent, (4) 34", T5 lamp, (2) Instant Start Ballasts</t>
  </si>
  <si>
    <t>Fluorescent, (6) 34", T5/HO lamp, (3) Instant Start Ballast</t>
  </si>
  <si>
    <t>Fluorescent, (8) 34", T5/HO lamp, (4) Instant Start Ballast</t>
  </si>
  <si>
    <t>Fluorescent, (1) 46", T5/HO lamp, Instant Start Ballast</t>
  </si>
  <si>
    <t>Fluorescent, (1) 46", T5/HO lamp, Instant Start Ballast, Tandem 2 Lamp Ballast</t>
  </si>
  <si>
    <t>Fluorescent, (1) 46", T5 lamp, Instant Start Ballast</t>
  </si>
  <si>
    <t>Fluorescent, (1) 46", T5 lamp, Instant Start Ballast, Tandem 2 Lamp Ballast</t>
  </si>
  <si>
    <t>Fluorescent, (2) 46", T5/HO lamp, Instant Start Ballast</t>
  </si>
  <si>
    <t>Fluorescent, (2) 46", T5 lamp, Instant Start Ballast</t>
  </si>
  <si>
    <t>Fluorescent, (3) 46", T5/HO lamp, (2) Instant Start Ballasts</t>
  </si>
  <si>
    <t>Fluorescent, (3) 46", T5 lamp, (2) Instant Start Ballasts</t>
  </si>
  <si>
    <t>Fluorescent, (4) 46", T5/HO lamp, (2) Instant Start Ballast</t>
  </si>
  <si>
    <t>Fluorescent, (4) 46", T5 lamp, (2) Instant Start Ballasts</t>
  </si>
  <si>
    <t>Fluorescent, (6) 46", T5/HO lamp, (3) Instant Start Ballast</t>
  </si>
  <si>
    <t>Fluorescent, (6) 46", T5 lamp, (3) Instant Start Ballasts</t>
  </si>
  <si>
    <t>Fluorescent, (8) 46", T5/HO lamp, (4) Instant Start Ballast</t>
  </si>
  <si>
    <t>Fluorescent, (8) 46", T5 lamp, (4) Instant Start Ballasts</t>
  </si>
  <si>
    <t>Fluorescent, (1) 58", T5/HO lamp, Instant Start Ballast</t>
  </si>
  <si>
    <t>Fluorescent, (1) 58", T5 lamp, Instant Start Ballast</t>
  </si>
  <si>
    <t>Fluorescent, (2) 58", T5 lamp, Instant Start Ballast</t>
  </si>
  <si>
    <t>Fluorescent, (3) 58", T5 lamp, (2) Instant Start Ballasts</t>
  </si>
  <si>
    <t>Fluorescent, (4) 58", T5 lamp, (2) Instant Start Ballasts</t>
  </si>
  <si>
    <t>Fluorescent, (6) 58", T5 lamp, (3) Instant Start Ballasts</t>
  </si>
  <si>
    <t>Fluorescent, (8) 58", T5 lamp, (4) Instant Start Ballasts</t>
  </si>
  <si>
    <t>Fluorescent, (1) 24", T-8 lamp, Instant Start Ballast, NLO</t>
  </si>
  <si>
    <t>Fluorescent, (1) 24", T-8 lamp, Instant Start Ballast, NLO, Tandem 2 Lamp Ballast</t>
  </si>
  <si>
    <t>Fluorescent, (1) 24", T-8 lamp, Instant Start Ballast, RLO, Tandem 2 Lamp Ballast</t>
  </si>
  <si>
    <t>Fluorescent, (1) 24", T-8 lamp, Instant Start Ballast, NLO, Tandem 3 Lamp Ballast</t>
  </si>
  <si>
    <t>Fluorescent, (1) 24", T-8 lamp, Instant Start Ballast, RLO, Tandem 3 Lamp Ballast</t>
  </si>
  <si>
    <t>Fluorescent, (1) 24", T-8 lamp, Instant Start Ballast, NLO, Tandem 4 Lamp Ballast</t>
  </si>
  <si>
    <t>Fluorescent, (1) 24", T-8 lamp, Instant Start Ballast, RLO, Tandem 4 Lamp Ballast</t>
  </si>
  <si>
    <t>Fluorescent, (1) 24", T-8 lamp, Rapid Start Ballast, NLO</t>
  </si>
  <si>
    <t>Fluorescent, (1) 24", T-8 lamp, Rapid Start Ballast, NLO, Tandem 2 Lamp Ballast</t>
  </si>
  <si>
    <t>Fluorescent, (1) 24", T-8 lamp, Rapid Start Ballast, NLO, Tandem 3 Lamp Ballast</t>
  </si>
  <si>
    <t>Fluorescent, (1) 24", T-8 lamp, Rapid Start Ballast, NLO, Tandem 4 Lamp Ballast</t>
  </si>
  <si>
    <t>Fluorescent, (1) 24", T-8 lamp, Rapid Start Ballast, RLO</t>
  </si>
  <si>
    <t>Fluorescent, (2) 24", T-8 lamp, Instant Start Ballast, NLO</t>
  </si>
  <si>
    <t>Fluorescent, (2) 24", T-8 lamp, Instant Start Ballast, NLO, Tandem 4 Lamp Ballast</t>
  </si>
  <si>
    <t>Fluorescent, (2) 24", T-8 lamp, Instant Start Ballast, RLO, Tandem 4 Lamp Ballast</t>
  </si>
  <si>
    <t>Fluorescent, (2) 24", T-8 lamp, Instant Start Ballast, RLO</t>
  </si>
  <si>
    <t>Fluorescent, (2) 24", T-8 lamp, Rapid Start Ballast, NLO</t>
  </si>
  <si>
    <t>Fluorescent, (2) 24", T-8 lamp, Rapid Start Ballast, NLO, Tandem 4 Lamp Ballast</t>
  </si>
  <si>
    <t>Fluorescent, (2) 24", T-8 lamp, Rapid Start Ballast, RLO</t>
  </si>
  <si>
    <t>Fluorescent, (3) 24", T-8 lamp, Instant Start Ballast, NLO</t>
  </si>
  <si>
    <t>Fluorescent, (3) 24", T-8 lamp, Instant Start Ballast, HLO</t>
  </si>
  <si>
    <t>Fluorescent, (3) 24", T-8 lamp, Instant Start Ballast, RLO</t>
  </si>
  <si>
    <t>Fluorescent, (3) 24", T-8 lamp, Rapid Start Ballast, NLO</t>
  </si>
  <si>
    <t>Fluorescent, (3) 24", T-8 lamp, Rapid Start Ballast, RLO</t>
  </si>
  <si>
    <t>Fluorescent, (4) 24", T-8 lamp, Instant Start Ballast, NLO</t>
  </si>
  <si>
    <t>Fluorescent, (4) 24", T-8 lamp, Instant Start Ballast, RLO</t>
  </si>
  <si>
    <t>Fluorescent, (4) 24", T-8 lamp, Rapid Start Ballast, NLO</t>
  </si>
  <si>
    <t>Fluorescent, (4) 24", T-8 lamp, Rapid Start Ballast, RLO</t>
  </si>
  <si>
    <t>Fluorescent, (1) 36", T-8 lamp, Instant Start Ballast, NLO</t>
  </si>
  <si>
    <t>Fluorescent, (1) 36", T-8 lamp, Instant Start Ballast, NLO, Tandem 2 Lamp Ballast</t>
  </si>
  <si>
    <t>Fluorescent, (1) 36", T-8 lamp, Instant Start Ballast, HLO, Tandem 2 Lamp Ballast</t>
  </si>
  <si>
    <t>Fluorescent, (1) 36", T-8 lamp, Instant Start Ballast, RLO, Tandem 2 Lamp Ballast</t>
  </si>
  <si>
    <t>Fluorescent, (1) 36", T-8 lamp, Instant Start Ballast, NLO, Tandem 3 Lamp Ballast</t>
  </si>
  <si>
    <t>Fluorescent, (1) 36", T-8 lamp, Instant Start Ballast, RLO, Tandem 3 Lamp Ballast</t>
  </si>
  <si>
    <t>Fluorescent, (1) 36", T-8 lamp, Instant Start Ballast, NLO, Tandem 4 Lamp Ballast</t>
  </si>
  <si>
    <t>Fluorescent, (1) 36", T-8 lamp, Instant Start Ballast, RLO, Tandem 4 Lamp Ballast</t>
  </si>
  <si>
    <t>Fluorescent, (1) 36", T-8 lamp, Instant Start Ballast, HLO</t>
  </si>
  <si>
    <t>Fluorescent, (1) 36", T-8 lamp, Instant Start Ballast, RLO</t>
  </si>
  <si>
    <t>Fluorescent, (1) 36", T-8 lamp, Rapid Start Ballast, NLO</t>
  </si>
  <si>
    <t>Fluorescent, (1) 36", T-8 lamp, Rapid Start Ballast, NLO, Tandem 2 Lamp Ballast</t>
  </si>
  <si>
    <t>Fluorescent, (1) 36", T-8 lamp, Rapid Start Ballast, NLO, Tandem 3 Lamp Ballast</t>
  </si>
  <si>
    <t>Fluorescent, (1) 36", T-8 lamp, Rapid Start Ballast, NLO, Tandem 4 Lamp Ballast</t>
  </si>
  <si>
    <t>Fluorescent, (1) 36", T-8 lamp, Rapid Start Ballast, HLO</t>
  </si>
  <si>
    <t>Fluorescent, (1) 36", T-8 lamp, Rapid Start Ballast, RLO</t>
  </si>
  <si>
    <t>Fluorescent, (2) 36", T-8 lamp, Instant Start Ballast, NLO</t>
  </si>
  <si>
    <t>Fluorescent, (2) 36", T-8 lamp, Instant Start Ballast, NLO, Tandem 4 Lamp Ballast</t>
  </si>
  <si>
    <t>Fluorescent, (2) 36", T-8 lamp, Instant Start Ballast, RLO, Tandem 4 Lamp Ballast</t>
  </si>
  <si>
    <t>Fluorescent, (2) 36", T-8 lamp, Instant Start Ballast, HLO</t>
  </si>
  <si>
    <t>Fluorescent, (2) 36", T-8 lamp, Instant Start Ballast, RLO</t>
  </si>
  <si>
    <t>Fluorescent, (2) 36", T-8 lamp, Rapid Start Ballast, NLO</t>
  </si>
  <si>
    <t>Fluorescent, (2) 36", T-8 lamp, Rapid Start Ballast, NLO, Tandem 4 Lamp Ballast</t>
  </si>
  <si>
    <t>Fluorescent, (2) 36", T-8 lamp, Rapid Start Ballast, HLO</t>
  </si>
  <si>
    <t>Fluorescent, (2) 36", T-8 lamp, Rapid Start Ballast, RLO</t>
  </si>
  <si>
    <t>Fluorescent, (2) 36", T-8 lamp, Rapid Start Ballast, VHLO</t>
  </si>
  <si>
    <t>Fluorescent, (3) 36", T-8 lamp, Instant Start Ballast, NLO</t>
  </si>
  <si>
    <t>Fluorescent, (3) 36", T-8 lamp, Instant Start Ballast, RLO</t>
  </si>
  <si>
    <t>Fluorescent, (3) 36", T-8 lamp, Rapid Start Ballast, NLO</t>
  </si>
  <si>
    <t>Fluorescent, (3) 36", T-8 lamp, Rapid Start Ballast, RLO</t>
  </si>
  <si>
    <t>Fluorescent, (4) 36", T-8 lamp, Instant Start Ballast, NLO</t>
  </si>
  <si>
    <t>Fluorescent, (4) 36", T-8 lamp, Instant Start Ballast, RLO</t>
  </si>
  <si>
    <t>Fluorescent, (4) 36", T-8 lamp, Rapid Start Ballast, NLO</t>
  </si>
  <si>
    <t>Fluorescent, (4) 36", T-8 lamp, Rapid Start Ballast, RLO</t>
  </si>
  <si>
    <t>Fluorescent, (6) 36", T-8 lamp, Instant Start Ballast, RLO</t>
  </si>
  <si>
    <t>Fluorescent, (1) 48", F25T12 lamp, Instant Start, Tandem 2-Lamp Ballast, RLO</t>
  </si>
  <si>
    <t>Fluorescent, (1) 48", F25T12 lamp, Instant Start, Tandem 3-Lamp Ballast, RLO</t>
  </si>
  <si>
    <t>Fluorescent, (2) 48", F25T12 lamp, Instant Start, Tandem 4-Lamp Ballast, RLO</t>
  </si>
  <si>
    <t>Fluorescent, (2) 48", F25T12 lamp, Instant Start Ballast, RLO</t>
  </si>
  <si>
    <t>Fluorescent, (3) 48", F25T12 lamp, Instant Start Ballast, RLO</t>
  </si>
  <si>
    <t>Fluorescent, (4) 48", F25T12 lamp, Instant Start Ballast, RLO</t>
  </si>
  <si>
    <t>Fluorescent, (1) 60", T-8 lamp, Instant Start Ballast, NLO</t>
  </si>
  <si>
    <t>Fluorescent, (1) 60", T-8 lamp, Instant Start Ballast, NLO, Tandem 2 Lamp Ballast</t>
  </si>
  <si>
    <t>Fluorescent, (1) 60", T-8 lamp, Instant Start Ballast, NLO, Tandem 3 Lamp Ballast</t>
  </si>
  <si>
    <t>Fluorescent, (1) 60", T-8 lamp, Instant Start Ballast, NLO, Tandem 4 Lamp Ballast</t>
  </si>
  <si>
    <t>Fluorescent, (1) 60", T-8 lamp, Instant Start Ballast, RLO</t>
  </si>
  <si>
    <t>Fluorescent, (2) 60", T-8 lamp, Instant Start Ballast, NLO</t>
  </si>
  <si>
    <t>Fluorescent, (2) 60", T-8 lamp, Instant Start Ballast, NLO, Tandem 2 Lamp Ballast</t>
  </si>
  <si>
    <t>Fluorescent, (2) 60", T-8 lamp, Instant Start Ballast, HLO</t>
  </si>
  <si>
    <t>Fluorescent, (2) 60", T-8 lamp, Instant Start Ballast, RLO</t>
  </si>
  <si>
    <t>Fluorescent, (3) 60", T-8 lamp, Instant Start Ballast, NLO</t>
  </si>
  <si>
    <t>Fluorescent, (3) 60", T-8 lamp, Instant Start Ballast, HLO</t>
  </si>
  <si>
    <t>Fluorescent, (4) 60", T-8 lamp, Instant Start Ballast, NLO</t>
  </si>
  <si>
    <t>Fluorescent, (4) 60", T-8 lamp, Instant Start Ballast, HLO</t>
  </si>
  <si>
    <t>Fluorescent, (1) 96", T-8 lamp, Instant Start Ballast, NLO</t>
  </si>
  <si>
    <t>Fluorescent, (1) 96", T-8 lamp, Instant Start Ballast, NLO, Tandem 2 Lamp Ballast</t>
  </si>
  <si>
    <t>Fluorescent, (1) 96", T-8 lamp, Instant Start Ballast, RLO, Tandem 2 Lamp Ballast</t>
  </si>
  <si>
    <t>Fluorescent, (1) 96", T-8 lamp, Instant Start Ballast, HLO</t>
  </si>
  <si>
    <t>Fluorescent, (1) 96", T-8 lamp, Instant Start Ballast, RLO</t>
  </si>
  <si>
    <t>Fluorescent, (1) 96", T-8 lamp, Instant Start Ballast, VHLO</t>
  </si>
  <si>
    <t>Fluorescent, (2) 96", T-8 lamp, Instant Start Ballast, NLO</t>
  </si>
  <si>
    <t>Fluorescent, (2) 96", T-8 lamp, Instant Start Ballast, RLO</t>
  </si>
  <si>
    <t>Fluorescent, (3) 96", T-8 lamp, Instant Start Ballast, NLO</t>
  </si>
  <si>
    <t>Fluorescent, (4) 96", T-8 lamp, Instant Start Ballast, NLO</t>
  </si>
  <si>
    <t>Fluorescent, (6) 96", T-8 lamp, Instant Start Ballast, NLO</t>
  </si>
  <si>
    <t>Fluorescent, (1) U-Tube, T-8 lamp, RLO</t>
  </si>
  <si>
    <t>Fluorescent, (2) U-Tube, T-8 lamp, RLO</t>
  </si>
  <si>
    <t>Fluorescent, (4) 48", VHO ES lamp</t>
  </si>
  <si>
    <t>F44IAL-R</t>
  </si>
  <si>
    <t>F44SHS</t>
  </si>
  <si>
    <t>Fluorescent, (4) 48", STD HO lamp</t>
  </si>
  <si>
    <t>F44SIL</t>
  </si>
  <si>
    <t>Fluorescent, (4) 48", STD IS lamp, Electronic ballast</t>
  </si>
  <si>
    <t>F44SVS</t>
  </si>
  <si>
    <t>Fluorescent, (4) 48", STD VHO lamp</t>
  </si>
  <si>
    <t>F46EE</t>
  </si>
  <si>
    <t>I75/4</t>
  </si>
  <si>
    <t>Incandescent, (4) 75W lamp</t>
  </si>
  <si>
    <t>I750/1</t>
  </si>
  <si>
    <t>I750</t>
  </si>
  <si>
    <t>Incandescent, (1) 750W lamp</t>
  </si>
  <si>
    <t>I75E/1</t>
  </si>
  <si>
    <t>I75/ES</t>
  </si>
  <si>
    <t>Incandescent, (1) 75W ES lamp</t>
  </si>
  <si>
    <t>I75EL/1</t>
  </si>
  <si>
    <t>I75/ES/LL</t>
  </si>
  <si>
    <t>Incandescent, (1) 75W ES/LL lamp</t>
  </si>
  <si>
    <t>I80/1</t>
  </si>
  <si>
    <t>I80</t>
  </si>
  <si>
    <t>Incandescent, (1) 80W lamp</t>
  </si>
  <si>
    <t>I85/1</t>
  </si>
  <si>
    <t>I85</t>
  </si>
  <si>
    <t>Incandescent, (1) 85W lamp</t>
  </si>
  <si>
    <t>I90/1</t>
  </si>
  <si>
    <t>I90</t>
  </si>
  <si>
    <t>Incandescent, (1) 90W lamp</t>
  </si>
  <si>
    <t>I90/2</t>
  </si>
  <si>
    <t>Administrator Receipt Date:  __________</t>
  </si>
  <si>
    <t>F32ILL/T4-R</t>
  </si>
  <si>
    <t>F32ILL-H</t>
  </si>
  <si>
    <t>F32ILL-R</t>
  </si>
  <si>
    <t>F23SS</t>
  </si>
  <si>
    <t>Fluorescent, (3) 24", STD lamp</t>
  </si>
  <si>
    <t>F24ILL</t>
  </si>
  <si>
    <t>F24ILL-R</t>
  </si>
  <si>
    <t>F32T8-PREM</t>
  </si>
  <si>
    <t>DESCRIPTION</t>
  </si>
  <si>
    <t>BALLAST</t>
  </si>
  <si>
    <t>Compact Fluorescent Fixtures</t>
  </si>
  <si>
    <t>CF10/2D</t>
  </si>
  <si>
    <t>CFD10W</t>
  </si>
  <si>
    <t>Compact Fluorescent, 2D, (1) 10W lamp</t>
  </si>
  <si>
    <t>Mag-STD</t>
  </si>
  <si>
    <t>CF16/2D</t>
  </si>
  <si>
    <t>CFD16W</t>
  </si>
  <si>
    <t>Compact Fluorescent, 2D, (1) 16W lamp</t>
  </si>
  <si>
    <t>CF21/2D</t>
  </si>
  <si>
    <t>CFD21W</t>
  </si>
  <si>
    <t>Incandescent, (3) 90W lamp</t>
  </si>
  <si>
    <t>I93/1</t>
  </si>
  <si>
    <t>I93</t>
  </si>
  <si>
    <t>Incandescent, (1) 93W lamp</t>
  </si>
  <si>
    <t>I95/1</t>
  </si>
  <si>
    <t>I95</t>
  </si>
  <si>
    <t>Incandescent, (1) 95W lamp</t>
  </si>
  <si>
    <t>I95/2</t>
  </si>
  <si>
    <t>Incandescent, (2) 95W lamps</t>
  </si>
  <si>
    <t>Pulse Start Metal Halide Fixtures</t>
  </si>
  <si>
    <t>MH175PS/1</t>
  </si>
  <si>
    <t>MH175PS</t>
  </si>
  <si>
    <t>Pulse Start Metal Halide, (1) 175W lamp, Pulse Start CWA Ballast</t>
  </si>
  <si>
    <t>Mag-CWA</t>
  </si>
  <si>
    <t>MH200PS/1</t>
  </si>
  <si>
    <t>MH200PS</t>
  </si>
  <si>
    <t>Pulse Start Metal Halide, (1) 200W lamp, Pulse Start CWA Ballast</t>
  </si>
  <si>
    <t>MH250PS/1</t>
  </si>
  <si>
    <t>MH250PS</t>
  </si>
  <si>
    <t>Pulse Start Metal Halide, (1) 250W lamp, Pulse Start CWA Ballast</t>
  </si>
  <si>
    <t>MH320PS/1</t>
  </si>
  <si>
    <t>MH320PS</t>
  </si>
  <si>
    <t>Pulse Start Metal Halide, (1) 320W lamp, Pulse Start CWA Ballast</t>
  </si>
  <si>
    <t>MH350PS/1</t>
  </si>
  <si>
    <t>MH350PS</t>
  </si>
  <si>
    <t>Pulse Start Metal Halide, (1) 350W lamp, Pulse Start CWA Ballast</t>
  </si>
  <si>
    <t>MH400PS/1</t>
  </si>
  <si>
    <t>MH400PS</t>
  </si>
  <si>
    <t>Pulse Start Metal Halide, (1) 400W lamp, Pulse Start CWA Ballast</t>
  </si>
  <si>
    <t>MH450PS/1</t>
  </si>
  <si>
    <t>MH450PS</t>
  </si>
  <si>
    <t>Pulse Start Metal Halide, (1) 450W lamp, Pulse Start CWA Ballast</t>
  </si>
  <si>
    <t>MH750PS/1</t>
  </si>
  <si>
    <t>MH750PS</t>
  </si>
  <si>
    <t>Pulse Start Metal Halide, (1) 750W lamp, Pulse Start CWA Ballast</t>
  </si>
  <si>
    <t>MH1000PS/1</t>
  </si>
  <si>
    <t>MH1000PS</t>
  </si>
  <si>
    <t>Pulse Start Metal Halide, (1) 1000W lamp, Pulse Start CWA Ballast</t>
  </si>
  <si>
    <t>Metal Halide Fixtures</t>
  </si>
  <si>
    <t>MH100/1</t>
  </si>
  <si>
    <t>MH100</t>
  </si>
  <si>
    <t>Metal Halide, (1) 100W lamp</t>
  </si>
  <si>
    <t>MH1000/1</t>
  </si>
  <si>
    <t>MH1000</t>
  </si>
  <si>
    <t>Metal Halide, (1) 1000W lamp</t>
  </si>
  <si>
    <t>MH150/1</t>
  </si>
  <si>
    <t>MH150</t>
  </si>
  <si>
    <t>Metal Halide, (1) 150W lamp</t>
  </si>
  <si>
    <t>MH1500/1</t>
  </si>
  <si>
    <t>MH1500</t>
  </si>
  <si>
    <t>Metal Halide, (1) 1500W lamp</t>
  </si>
  <si>
    <t>MH175/1</t>
  </si>
  <si>
    <t>MH175</t>
  </si>
  <si>
    <t>Metal Halide, (1) 175W lamp</t>
  </si>
  <si>
    <t>MH250/1</t>
  </si>
  <si>
    <t>MH250</t>
  </si>
  <si>
    <t>Metal Halide, (1) 250W lamp</t>
  </si>
  <si>
    <t>MH32/1</t>
  </si>
  <si>
    <t>MH32</t>
  </si>
  <si>
    <r>
      <t>Exist.  kW/Fixture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Allowable energy value for the existing equipment (Table of Standard Fixture Wattages)</t>
    </r>
  </si>
  <si>
    <r>
      <t>Exist.  kW/Space -</t>
    </r>
    <r>
      <rPr>
        <sz val="12"/>
        <rFont val="Times New Roman"/>
        <family val="1"/>
      </rPr>
      <t>Total demand energy of the line item pre-retrofit [Exist. kW/Fixt * Exist. Count]</t>
    </r>
  </si>
  <si>
    <r>
      <t>Exist.  Oper.  Hours –</t>
    </r>
    <r>
      <rPr>
        <sz val="12"/>
        <rFont val="Times New Roman"/>
        <family val="1"/>
      </rPr>
      <t xml:space="preserve"> Annual operating hours of the fixtures prior to installation of the retrofit lighting equipment</t>
    </r>
  </si>
  <si>
    <r>
      <t>Exist.  kWh –</t>
    </r>
    <r>
      <rPr>
        <sz val="12"/>
        <rFont val="Times New Roman"/>
        <family val="1"/>
      </rPr>
      <t xml:space="preserve"> Total energy usage of the line item pre-retrofit [Exist. kW/Space * Exist. Oper. Hours]</t>
    </r>
  </si>
  <si>
    <r>
      <t xml:space="preserve">Prop.  Fixture Code </t>
    </r>
    <r>
      <rPr>
        <sz val="12"/>
        <rFont val="Times New Roman"/>
        <family val="1"/>
      </rPr>
      <t>- The SPC Fixture Code for the proposed equipment (Table of Standard Fixture Wattages)</t>
    </r>
  </si>
  <si>
    <r>
      <t>Prop.  kWh –</t>
    </r>
    <r>
      <rPr>
        <sz val="12"/>
        <rFont val="Times New Roman"/>
        <family val="1"/>
      </rPr>
      <t xml:space="preserve"> Total energy usage of the line item post-retrofit [Prop. kW/Space * Prop. Oper. Hours]</t>
    </r>
  </si>
  <si>
    <r>
      <t>Prop. Control Type -</t>
    </r>
    <r>
      <rPr>
        <sz val="12"/>
        <rFont val="Times New Roman"/>
        <family val="1"/>
      </rPr>
      <t xml:space="preserve"> Post-installation control device for the line item (None, Occ. Sens., EMS, Timer, or Photo)</t>
    </r>
  </si>
  <si>
    <r>
      <t>Prop.  Occ.  Sens. Count-</t>
    </r>
    <r>
      <rPr>
        <sz val="12"/>
        <rFont val="Times New Roman"/>
        <family val="1"/>
      </rPr>
      <t xml:space="preserve"> Number of proposed occupancy sensors described in line item post-retrofit</t>
    </r>
  </si>
  <si>
    <r>
      <t>Occ. Sens. Type –</t>
    </r>
    <r>
      <rPr>
        <sz val="12"/>
        <rFont val="Times New Roman"/>
        <family val="1"/>
      </rPr>
      <t xml:space="preserve"> Indicate the occupancy sensor type (Wallbox, Wall/Ceiling, or High Bay)</t>
    </r>
  </si>
  <si>
    <r>
      <t>kW Saved -</t>
    </r>
    <r>
      <rPr>
        <sz val="12"/>
        <rFont val="Times New Roman"/>
        <family val="1"/>
      </rPr>
      <t xml:space="preserve"> Demand savings for this line item [Exist. kW/Space – Prop. kW/Space]</t>
    </r>
  </si>
  <si>
    <r>
      <t>Efficency kWh Saved –</t>
    </r>
    <r>
      <rPr>
        <sz val="12"/>
        <rFont val="Times New Roman"/>
        <family val="1"/>
      </rPr>
      <t xml:space="preserve"> Annual energy saved by the lighting efficiency retrofit [kW Saved * Exist. Oper. Hours]</t>
    </r>
  </si>
  <si>
    <t>Prop. Occ. Sens. Count</t>
  </si>
  <si>
    <r>
      <t>Area Description -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An indication of the general use of the space where the lighting is located (e.g. warehouse, office, hallway, etc.)</t>
    </r>
  </si>
  <si>
    <r>
      <t>Controls kWh Saved</t>
    </r>
    <r>
      <rPr>
        <sz val="12"/>
        <rFont val="Times New Roman"/>
        <family val="1"/>
      </rPr>
      <t xml:space="preserve"> – </t>
    </r>
    <r>
      <rPr>
        <sz val="11"/>
        <rFont val="Times New Roman"/>
        <family val="1"/>
      </rPr>
      <t>Annual energy saved by the lighting controls retrofit [(Exist. Oper. Hours – Prop. Oper. Hours) * Prop. kW/Space]</t>
    </r>
  </si>
  <si>
    <t>Fluorescent, (1) 48", STD IS lamp, tandem to 2-lamp ballast</t>
  </si>
  <si>
    <t>F41SVS</t>
  </si>
  <si>
    <t>F48T12/VHO</t>
  </si>
  <si>
    <t>Fluorescent, (1) 48", STD VHO lamp</t>
  </si>
  <si>
    <t>F41TS</t>
  </si>
  <si>
    <t>F40T10</t>
  </si>
  <si>
    <t>Fluorescent, (1) 48", T-10 lamp</t>
  </si>
  <si>
    <t>F42EE</t>
  </si>
  <si>
    <t>Fluorescent, (2) 48", ES lamp</t>
  </si>
  <si>
    <t>F42EE/D2</t>
  </si>
  <si>
    <t>Fluorescent, (2) 48", ES lamp, 2 Ballasts (delamped)</t>
  </si>
  <si>
    <t>F42T12/HO/ES</t>
  </si>
  <si>
    <t>CFT40/1</t>
  </si>
  <si>
    <t>CFT40W</t>
  </si>
  <si>
    <t>Compact Fluorescent, twin, (1) 40W lamp</t>
  </si>
  <si>
    <t>CFT40/1-L</t>
  </si>
  <si>
    <t>Compact Fluorescent, long twin, (1) 40W lamp</t>
  </si>
  <si>
    <t>CFT40/2</t>
  </si>
  <si>
    <t>Compact Fluorescent, twin, (2) 40W lamp</t>
  </si>
  <si>
    <t>CFT40/2-L</t>
  </si>
  <si>
    <t>Compact Fluorescent, long twin, (2) 40W lamp</t>
  </si>
  <si>
    <t>CFT40/3</t>
  </si>
  <si>
    <t>Compact Fluorescent, twin, (3) 40 W lamp</t>
  </si>
  <si>
    <t>CFT40/3-L</t>
  </si>
  <si>
    <t>Compact Fluorescent, long twin, (3) 40W lamp</t>
  </si>
  <si>
    <t>CFT5/1</t>
  </si>
  <si>
    <t>CFT5W</t>
  </si>
  <si>
    <t>Compact Fluorescent, twin, (1) 5W lamp</t>
  </si>
  <si>
    <t>CFT5/2</t>
  </si>
  <si>
    <t>Compact Fluorescent, twin, (2) 5W lamp</t>
  </si>
  <si>
    <t>CFT7/1</t>
  </si>
  <si>
    <t>CFT7W</t>
  </si>
  <si>
    <t>Fluorescent, (2) U-Tube, T-8 lamp</t>
  </si>
  <si>
    <t>FU2LL/T2</t>
  </si>
  <si>
    <t>Fluorescent, (2) U-Tube, T-8 lamp, Tandem 4 lamp ballast</t>
  </si>
  <si>
    <t>FU2LL-R</t>
  </si>
  <si>
    <t>FU3EE</t>
  </si>
  <si>
    <t>Fluorescent, (3) U-Tube, ES lamp</t>
  </si>
  <si>
    <t>FU3ILL</t>
  </si>
  <si>
    <t>Fluorescent, (3) U-Tube, T-8 lamp, Instand Start Ballast</t>
  </si>
  <si>
    <t>FU3ILL-R</t>
  </si>
  <si>
    <t>Fluorescent, (3) U-Tube, T-8 lamp, Instand Start RLO Ballast</t>
  </si>
  <si>
    <t>Halogen Incandescent Fixtures</t>
  </si>
  <si>
    <t>H100/1</t>
  </si>
  <si>
    <t>H100</t>
  </si>
  <si>
    <t>Halogen Incandescent, (1) 100W lamp</t>
  </si>
  <si>
    <t>H150/1</t>
  </si>
  <si>
    <t>H150</t>
  </si>
  <si>
    <t>Halogen Incandescent, (1) 150W lamp</t>
  </si>
  <si>
    <t>H150/2</t>
  </si>
  <si>
    <t>Halogen Incandescent, (2) 150W lamp</t>
  </si>
  <si>
    <t>H300/1</t>
  </si>
  <si>
    <t>H300</t>
  </si>
  <si>
    <t>Halogen Incandescent, (1) 300W lamp</t>
  </si>
  <si>
    <t>H42/1</t>
  </si>
  <si>
    <t>H42</t>
  </si>
  <si>
    <t>Halogen Incandescent, (1) 42W lamp</t>
  </si>
  <si>
    <t>H45/1</t>
  </si>
  <si>
    <t>H45</t>
  </si>
  <si>
    <t>Halogen Incandescent, (1) 45W lamp</t>
  </si>
  <si>
    <t>H45/2</t>
  </si>
  <si>
    <t>Halogen Incandescent, (2) 45W lamp</t>
  </si>
  <si>
    <t>H50/1</t>
  </si>
  <si>
    <t>H50</t>
  </si>
  <si>
    <t>Halogen Incandescent, (1) 50W lamp</t>
  </si>
  <si>
    <t>H50/2</t>
  </si>
  <si>
    <t>Halogen Incandescent, (2) 50W lamp</t>
  </si>
  <si>
    <t>H500/1</t>
  </si>
  <si>
    <t>H500</t>
  </si>
  <si>
    <t>Halogen Incandescent, (1) 500W lamp</t>
  </si>
  <si>
    <t>H52/1</t>
  </si>
  <si>
    <t>H52</t>
  </si>
  <si>
    <t>Halogen Incandescent, (1) 52W lamp</t>
  </si>
  <si>
    <t>H55/1</t>
  </si>
  <si>
    <t>H55</t>
  </si>
  <si>
    <t>Halogen Incandescent, (1) 55W lamp</t>
  </si>
  <si>
    <t>H55/2</t>
  </si>
  <si>
    <t>Halogen Incandescent, (2) 55W lamp</t>
  </si>
  <si>
    <t>H60/1</t>
  </si>
  <si>
    <t>H60</t>
  </si>
  <si>
    <t>Halogen Incandescent, (1) 60W lamp</t>
  </si>
  <si>
    <t>GENERAL INFORMATION</t>
  </si>
  <si>
    <t>SAVINGS</t>
  </si>
  <si>
    <t>Area Description/     Location</t>
  </si>
  <si>
    <t>kW Saved</t>
  </si>
  <si>
    <t>Efficiency kWh Saved</t>
  </si>
  <si>
    <t>Controls kWh Saved</t>
  </si>
  <si>
    <t>Proposed Lighting Equipment</t>
  </si>
  <si>
    <t>Existing Lighting Equipment</t>
  </si>
  <si>
    <t>Exist. kW / Space</t>
  </si>
  <si>
    <t>Prop. kW / Space</t>
  </si>
  <si>
    <t>Prop. Control Type</t>
  </si>
  <si>
    <t>Prop. Number Occ. Sens.</t>
  </si>
  <si>
    <t>F43PHL/2</t>
  </si>
  <si>
    <t>F43PL/2</t>
  </si>
  <si>
    <t>F44PHL/2</t>
  </si>
  <si>
    <t>F44PL/2</t>
  </si>
  <si>
    <t>F31ILL-R</t>
  </si>
  <si>
    <t>F46PHL/3</t>
  </si>
  <si>
    <t>F46PL/3</t>
  </si>
  <si>
    <t>T5 and T5HO Linear Fluorescent Systems</t>
  </si>
  <si>
    <t>F3.52EHS</t>
  </si>
  <si>
    <t>F31LL</t>
  </si>
  <si>
    <t>F31LL/T2</t>
  </si>
  <si>
    <t>F31LL/T3</t>
  </si>
  <si>
    <t>F31LL/T4</t>
  </si>
  <si>
    <t>F31LL-H</t>
  </si>
  <si>
    <t>F31LL-R</t>
  </si>
  <si>
    <t>F31SE/T2</t>
  </si>
  <si>
    <t>F30T12</t>
  </si>
  <si>
    <t>Fluorescent, (1) 36", STD lamp, Tandem wired</t>
  </si>
  <si>
    <t>F31SHS</t>
  </si>
  <si>
    <t>F36T12/HO</t>
  </si>
  <si>
    <t>Fluorescent, (1) 36", HO lamp</t>
  </si>
  <si>
    <t>F31SL</t>
  </si>
  <si>
    <t>Fluorescent, (1) 36", STD  lamp</t>
  </si>
  <si>
    <t>F31SS</t>
  </si>
  <si>
    <t>F31SS/T2</t>
  </si>
  <si>
    <t>Fluorescent, (1) 36", STD  lamp, Tandem wired</t>
  </si>
  <si>
    <t>F32EE</t>
  </si>
  <si>
    <t>Fluorescent, (2) 36", ES  lamp</t>
  </si>
  <si>
    <t>F32EL</t>
  </si>
  <si>
    <t>F32ES</t>
  </si>
  <si>
    <t>F32ILL</t>
  </si>
  <si>
    <t>F32ILL/T4</t>
  </si>
  <si>
    <t>F22ILL-R</t>
  </si>
  <si>
    <t>F22LL</t>
  </si>
  <si>
    <t>F22LL/T4</t>
  </si>
  <si>
    <t>F22LL-R</t>
  </si>
  <si>
    <t>F22SS</t>
  </si>
  <si>
    <t>Fluorescent, (2) 24", STD lamp</t>
  </si>
  <si>
    <t>F23ILL</t>
  </si>
  <si>
    <t>F23ILL-H</t>
  </si>
  <si>
    <t>F23ILL-R</t>
  </si>
  <si>
    <t>F23LL</t>
  </si>
  <si>
    <t>F23LL-R</t>
  </si>
  <si>
    <t>70 CRI, 20,000 Hr. RSR, Fluorescent, (3) 48", T-8 lamp</t>
  </si>
  <si>
    <t>ECF5/1</t>
  </si>
  <si>
    <t>EXIT Compact Fluorescent, (1) 5W lamp</t>
  </si>
  <si>
    <t>ECF5/2</t>
  </si>
  <si>
    <t>EXIT Compact Fluorescent, (2) 5W lamp</t>
  </si>
  <si>
    <t>ECF7/1</t>
  </si>
  <si>
    <t>EXIT Compact Fluorescent, (1) 7W lamp</t>
  </si>
  <si>
    <t>ECF7/2</t>
  </si>
  <si>
    <t>EXIT Compact Fluorescent, (2) 7W lamp</t>
  </si>
  <si>
    <t>ECF8/1</t>
  </si>
  <si>
    <t>F8T5</t>
  </si>
  <si>
    <t>EXIT T5 Fluorescent, (1) 8W lamp</t>
  </si>
  <si>
    <t>ECF8/2</t>
  </si>
  <si>
    <t>EXIT T5 Fluorescent, (2) 8W lamp</t>
  </si>
  <si>
    <t>ECF9/1</t>
  </si>
  <si>
    <t>EXIT Compact Fluorescent, (1) 9W lamp</t>
  </si>
  <si>
    <t>ECF9/2</t>
  </si>
  <si>
    <t>EXIT Compact Fluorescent, (2) 9W lamp</t>
  </si>
  <si>
    <t>EI10/2</t>
  </si>
  <si>
    <t>I10</t>
  </si>
  <si>
    <t>EXIT Incandescent, (2) 10W lamp</t>
  </si>
  <si>
    <t>EI15/1</t>
  </si>
  <si>
    <t>EXIT Incandescent, (1) 15W lamp</t>
  </si>
  <si>
    <t>EI15/2</t>
  </si>
  <si>
    <t>EXIT Incandescent, (2) 15W lamp</t>
  </si>
  <si>
    <t>EI20/1</t>
  </si>
  <si>
    <t>EXIT Incandescent, (1) 20W lamp</t>
  </si>
  <si>
    <t>EI20/2</t>
  </si>
  <si>
    <t>EXIT Incandescent, (2) 20W lamp</t>
  </si>
  <si>
    <t>EI25/1</t>
  </si>
  <si>
    <t>EXIT Incandescent, (1) 25W lamp</t>
  </si>
  <si>
    <t>EI25/2</t>
  </si>
  <si>
    <t>EXIT Incandescent, (2) 25W lamp</t>
  </si>
  <si>
    <t>EI34/1</t>
  </si>
  <si>
    <t>EXIT Incandescent, (1) 34W lamp</t>
  </si>
  <si>
    <t>EI34/2</t>
  </si>
  <si>
    <t>EXIT Incandescent, (2) 34W lamp</t>
  </si>
  <si>
    <t>EI40/1</t>
  </si>
  <si>
    <t>EXIT Incandescent, (1) 40W lamp</t>
  </si>
  <si>
    <t>EI40/2</t>
  </si>
  <si>
    <t>EXIT Incandescent, (2) 40W lamp</t>
  </si>
  <si>
    <t>EI5/1</t>
  </si>
  <si>
    <t>I5</t>
  </si>
  <si>
    <t>EXIT Incandescent, (1) 5W lamp</t>
  </si>
  <si>
    <t>EI5/2</t>
  </si>
  <si>
    <t>EXIT Incandescent, (2) 5W lamp</t>
  </si>
  <si>
    <t>EI50/2</t>
  </si>
  <si>
    <t>EXIT Incandescent, (2) 50W lamp</t>
  </si>
  <si>
    <t>EI7.5/1</t>
  </si>
  <si>
    <t>EXIT Tungsten, (1) 7.5 W lamp</t>
  </si>
  <si>
    <t>EI7.5/2</t>
  </si>
  <si>
    <t>EXIT Tungsten, (2) 7.5 W lamp</t>
  </si>
  <si>
    <t>ELED2/1</t>
  </si>
  <si>
    <t>LED2W</t>
  </si>
  <si>
    <t>EXIT Light Emmitting Diode, (1) 2W lamp, Single Sided</t>
  </si>
  <si>
    <t>ELED2/2</t>
  </si>
  <si>
    <t>EXIT Light Emmitting Diode, (2) 2W lamp, Dual Sided</t>
  </si>
  <si>
    <t>EXIT Sign Fixtures</t>
  </si>
  <si>
    <t>F32LL</t>
  </si>
  <si>
    <t>F32LL/T4</t>
  </si>
  <si>
    <t>F32LL-H</t>
  </si>
  <si>
    <t>70 CRI, 20,000 Hr. RSR, Fluorescent, (4) 48", T-8 lamp</t>
  </si>
  <si>
    <t>Fluorescent, (1) 48", STD IS lamp, Electronic ballast</t>
  </si>
  <si>
    <t>F41SIL/T2</t>
  </si>
  <si>
    <t>Fluorescent, (1) 48", STD IS lamp, Electronic ballast, tandem wired</t>
  </si>
  <si>
    <t>F41SIS</t>
  </si>
  <si>
    <t xml:space="preserve">Fluorescent, (1) 48", STD IS lamp </t>
  </si>
  <si>
    <t>F41SIS/T2</t>
  </si>
  <si>
    <t>F21LL</t>
  </si>
  <si>
    <t>F21LL/T2</t>
  </si>
  <si>
    <t>FIXTURE CODE</t>
  </si>
  <si>
    <t>LAMP CODE</t>
  </si>
  <si>
    <t>NOM. W/LAMP</t>
  </si>
  <si>
    <t>LAMP/ FIXT</t>
  </si>
  <si>
    <t>kW/ FIXT</t>
  </si>
  <si>
    <t>F32T8 Linear Fluorescent Fixtures</t>
  </si>
  <si>
    <t>F41ILL</t>
  </si>
  <si>
    <t>70 CRI, 20,000 Hr. RSR, Fluorescent, (1) 48", T-8 lamp, Instant Start Ballast, NLO</t>
  </si>
  <si>
    <t>85 CRI, 24,000 Hr. RSR, Fluorescent, (1) 48", T-8 lamp, Instant Start Ballast, NLO</t>
  </si>
  <si>
    <t xml:space="preserve">85 CRI, 24,000 Hr. RSR, Fluorescent, (1)48" T-8 lamp, Premium IS Ballast, NLO </t>
  </si>
  <si>
    <t>F41ILL/T2</t>
  </si>
  <si>
    <t>70 CRI, 20,000 Hr. RSR, Fluorescent, (1) 48", T-8 lamp, Instant Start Ballast, NLO, Tandem 2 Lamp Ballast</t>
  </si>
  <si>
    <t>85 CRI, 24,000 Hr. RSR, Fluorescent, (1) 48", T-8 lamp, Instant Start Ballast, NLO, Tandem 2 Lamp Ballast</t>
  </si>
  <si>
    <t>F41ILL/T2-H</t>
  </si>
  <si>
    <t>70 CRI, 20,000 Hr. RSR, Fluorescent, (1) 48", T-8 lamp, Instant Start Ballast, HLO, Tandem 4 Lamp Ballast</t>
  </si>
  <si>
    <t>85 CRI, 24,000 Hr. RSR, Fluorescent, (1) 48", T-8 lamp, Instant Start Ballast, HLO, Tandem 4 Lamp Ballast</t>
  </si>
  <si>
    <t>F41ILL/T2-R</t>
  </si>
  <si>
    <t>70 CRI, 20,000 Hr. RSR, Fluorescent, (1) 48", T-8 lamp, IS Ballast, RLO, Tandem 2 Lamp Ballast</t>
  </si>
  <si>
    <t>85 CRI, 24,000 Hr. RSR, Fluorescent, (1) 48", T-8 lamp, IS Ballast, RLO, Tandem 2 Lamp Ballast</t>
  </si>
  <si>
    <t>F41ILL/T2-V</t>
  </si>
  <si>
    <t>70 CRI, 20,000 Hr. RSR, Fluorescent, (1) 48", T8 lamp, Instant Start Ballast,  VHLO, Tandem 2 Lamp Ballast</t>
  </si>
  <si>
    <t>85 CRI, 24,000 Hr. RSR, Fluorescent, (1) 48", T8 lamp, Instant Start Ballast,  VHLO, Tandem 2 Lamp Ballast</t>
  </si>
  <si>
    <t>F41ILL/T3</t>
  </si>
  <si>
    <t>70 CRI, 20,000 Hr. RSR, Fluorescent, (1) 48", T-8 lamp, Instant Start Ballast, NLO, Tandem 3 Lamp Ballast</t>
  </si>
  <si>
    <t>85 CRI, 24,000 Hr. RSR, Fluorescent, (1) 48", T-8 lamp, Instant Start Ballast, NLO, Tandem 3 Lamp Ballast</t>
  </si>
  <si>
    <t>F41ILL/T3-H</t>
  </si>
  <si>
    <t>F41ILL/T3-R</t>
  </si>
  <si>
    <t>70 CRI, 20,000 Hr. RSR, Fluorescent, (1) 48", T-8 lamp, IS Ballast, RLO, Tandem 3 Lamp Ballast</t>
  </si>
  <si>
    <t>85 CRI, 24,000 Hr. RSR, Fluorescent, (1) 48", T-8 lamp, IS Ballast, RLO, Tandem 3 Lamp Ballast</t>
  </si>
  <si>
    <t>F41ILL/T3-V</t>
  </si>
  <si>
    <t>70 CRI, 20,000 Hr. RSR, Fluorescent, (1) 48", T8 lamp, Instant Start Ballast,  VHLO, Tandem 3 Lamp Ballast</t>
  </si>
  <si>
    <t>85 CRI, 24,000 Hr. RSR, Fluorescent, (1) 48", T8 lamp, Instant Start Ballast,  VHLO, Tandem 3 Lamp Ballast</t>
  </si>
  <si>
    <t>F41ILL/T4</t>
  </si>
  <si>
    <t>70 CRI, 20,000 Hr. RSR, Fluorescent, (1) 48", T-8 lamp, Instant Start Ballast, NLO, Tandem 4 Lamp Ballast</t>
  </si>
  <si>
    <t>85 CRI, 24,000 Hr. RSR, Fluorescent, (1) 48", T-8 lamp, Instant Start Ballast, NLO, Tandem 4 Lamp Ballast</t>
  </si>
  <si>
    <t>F41ILL/T4-R</t>
  </si>
  <si>
    <t>70 CRI, 20,000 Hr. RSR, Fluorescent, (1) 48", T-8 lamp, IS Ballast, RLO, Tandem 4 Lamp Ballast</t>
  </si>
  <si>
    <t>85 CRI, 24,000 Hr. RSR, Fluorescent, (1) 48", T-8 lamp, IS Ballast, RLO, Tandem 4 Lamp Ballast</t>
  </si>
  <si>
    <t>F41ILL/T4-V</t>
  </si>
  <si>
    <t>70 CRI, 20,000 Hr. RSR, Fluorescent, (1) 48", T8 lamp, Instant Start Ballast,  VHLO, Tandem 4 Lamp Ballast</t>
  </si>
  <si>
    <t>85 CRI, 24,000 Hr. RSR, Fluorescent, (1) 48", T8 lamp, Instant Start Ballast,  VHLO, Tandem 4 Lamp Ballast</t>
  </si>
  <si>
    <t>F41ILL-H</t>
  </si>
  <si>
    <t>70 CRI, 20,000 Hr. RSR, Fluorescent, (1) 48", T-8 lamp, Instant Start Ballast, HLO</t>
  </si>
  <si>
    <t>85 CRI, 24,000 Hr. RSR, Fluorescent, (1) 48", T-8 lamp, Instant Start Ballast, HLO</t>
  </si>
  <si>
    <t>F41ILL-R</t>
  </si>
  <si>
    <t>85 CRI, 24,000 Hr. RSR, Fluorescent, (1)48" T-8 lamp, Premium IS Ballast, RLO</t>
  </si>
  <si>
    <t>F41ILL-V</t>
  </si>
  <si>
    <t>70 CRI, 20,000 Hr. RSR, Fluorescent, (1) 48", T8 lamp, Instant Start Ballast,  VHLO</t>
  </si>
  <si>
    <t>85 CRI, 24,000 Hr. RSR, Fluorescent, (1) 48", T8 lamp, Instant Start Ballast,  VHLO</t>
  </si>
  <si>
    <t>F41LE</t>
  </si>
  <si>
    <t>F41LL</t>
  </si>
  <si>
    <t>70 CRI, 20,000 Hr. RSR, Fluorescent, (1) 48", T-8 lamp, Rapid Start Ballast, NLO</t>
  </si>
  <si>
    <t>85 CRI, 24,000 Hr. RSR, Fluorescent, (1) 48", T-8 lamp, Rapid Start Ballast, NLO</t>
  </si>
  <si>
    <t>F41LL/T2</t>
  </si>
  <si>
    <t>70 CRI, 20,000 Hr. RSR, Fluorescent, (1) 48", T-8 lamp, Rapid Start Ballast, NLO, Tandem 2 Lamp Ballast</t>
  </si>
  <si>
    <t>85 CRI, 24,000 Hr. RSR, Fluorescent, (1) 48", T-8 lamp, Rapid Start Ballast, NLO, Tandem 2 Lamp Ballast</t>
  </si>
  <si>
    <t>F41LL/T2-H</t>
  </si>
  <si>
    <t>70 CRI, 20,000 Hr. RSR, Fluorescent, (1) 48", T-8 lamp, Rapid Start Ballast, HLO, Tandem 2 Lamp Ballast</t>
  </si>
  <si>
    <t>85 CRI, 24,000 Hr. RSR, Fluorescent, (1) 48", T-8 lamp, Rapid Start Ballast, HLO, Tandem 2 Lamp Ballast</t>
  </si>
  <si>
    <t>F41LL/T2-R</t>
  </si>
  <si>
    <t>70 CRI, 20,000 Hr. RSR, Fluorescent, (1) 48", T-8 lamp, Rapid Start Ballast, RLO, Tandem 2 Lamp Ballast</t>
  </si>
  <si>
    <t>85 CRI, 24,000 Hr. RSR, Fluorescent, (1) 48", T-8 lamp, Rapid Start Ballast, RLO, Tandem 2 Lamp Ballast</t>
  </si>
  <si>
    <t>F41LL/T3</t>
  </si>
  <si>
    <t>70 CRI, 20,000 Hr. RSR, Fluorescent, (1) 48", T-8 lamp, Rapid Start Ballast, NLO, Tandem 3 Lamp Ballast</t>
  </si>
  <si>
    <t>85 CRI, 24,000 Hr. RSR, Fluorescent, (1) 48", T-8 lamp, Rapid Start Ballast, NLO, Tandem 3 Lamp Ballast</t>
  </si>
  <si>
    <t>F41LL/T3-H</t>
  </si>
  <si>
    <t>70 CRI, 20,000 Hr. RSR, Fluorescent, (1) 48", T-8 lamp, Rapid Start Ballast, HLO, Tandem 3 Lamp Ballast</t>
  </si>
  <si>
    <t>85 CRI, 24,000 Hr. RSR, Fluorescent, (1) 48", T-8 lamp, Rapid Start Ballast, HLO, Tandem 3 Lamp Ballast</t>
  </si>
  <si>
    <t>F41LL/T3-R</t>
  </si>
  <si>
    <t>70 CRI, 20,000 Hr. RSR, Fluorescent, (1) 48", T-8 lamp, Rapid Start Ballast, RLO, Tandem 3 Lamp Ballast</t>
  </si>
  <si>
    <t>85 CRI, 24,000 Hr. RSR, Fluorescent, (1) 48", T-8 lamp, Rapid Start Ballast, RLO, Tandem 3 Lamp Ballast</t>
  </si>
  <si>
    <t>F41LL/T4</t>
  </si>
  <si>
    <t>70 CRI, 20,000 Hr. RSR, Fluorescent, (1) 48", T-8 lamp, Rapid Start Ballast, NLO, Tandem 4 Lamp Ballast</t>
  </si>
  <si>
    <t>85 CRI, 24,000 Hr. RSR, Fluorescent, (1) 48", T-8 lamp, Rapid Start Ballast, NLO, Tandem 4 Lamp Ballast</t>
  </si>
  <si>
    <t>F41LL/T4-R</t>
  </si>
  <si>
    <t>70 CRI, 20,000 Hr. RSR, Fluorescent, (1) 48", T-8 lamp, Rapid Start Ballast, RLO, Tandem 4 Lamp Ballast</t>
  </si>
  <si>
    <t>85 CRI, 24,000 Hr. RSR, Fluorescent, (1) 48", T-8 lamp, Rapid Start Ballast, RLO, Tandem 4 Lamp Ballast</t>
  </si>
  <si>
    <t>F41LL-H</t>
  </si>
  <si>
    <t>70 CRI, 20,000 Hr. RSR, Fluorescent, (1) 48", T-8 lamp, Rapid Start Ballast, HLO</t>
  </si>
  <si>
    <t>85 CRI, 24,000 Hr. RSR, Fluorescent, (1) 48", T-8 lamp, Rapid Start Ballast, HLO</t>
  </si>
  <si>
    <t>F41LL-R</t>
  </si>
  <si>
    <t>70 CRI, 20,000 Hr. RSR, Fluorescent, (1) 48", T-8 lamp, Rapid Start Ballast, RLO</t>
  </si>
  <si>
    <t>85 CRI, 24,000 Hr. RSR, Fluorescent, (1) 48", T-8 lamp, Rapid Start Ballast, RLO</t>
  </si>
  <si>
    <t>F41WLL</t>
  </si>
  <si>
    <t xml:space="preserve">82 CRI, 15,000 Hr. ISR, Fluorescent, (1)48" ES T-8 lamp, Premium IS Ballast, NLO </t>
  </si>
  <si>
    <t>F41WLL-R</t>
  </si>
  <si>
    <t>82 CRI, 15,000 Hr. ISR, Fluorescent, (1)48" ES T-8 lamp, Premium IS Ballast, RLO</t>
  </si>
  <si>
    <t>F42ILL</t>
  </si>
  <si>
    <t>70 CRI, 20,000 Hr. RSR, Fluorescent, (2) 48", T-8 lamp, Instant Start Ballast, NLO</t>
  </si>
  <si>
    <t>85 CRI, 24,000 Hr. RSR, Fluorescent, (2) 48", T-8 lamp, Instant Start Ballast, NLO</t>
  </si>
  <si>
    <t xml:space="preserve">85 CRI, 24,000 Hr. RSR, Fluorescent, (2)48" T-8 lamp, Premium IS Ballast, NLO </t>
  </si>
  <si>
    <t>F42ILL/T4</t>
  </si>
  <si>
    <t>70 CRI, 20,000 Hr. RSR, Fluorescent, (2) 48", T-8 lamp, Instant Start Ballast, NLO, Tandem 4 Lamp Ballast</t>
  </si>
  <si>
    <t>85 CRI, 24,000 Hr. RSR, Fluorescent, (2) 48", T-8 lamp, Instant Start Ballast, NLO, Tandem 4 Lamp Ballast</t>
  </si>
  <si>
    <t>F42ILL/T4-R</t>
  </si>
  <si>
    <t>70 CRI, 20,000 Hr. RSR, Fluorescent, (2) 48", T-8 lamp, Instant Start Ballast, RLO, Tandem 4 Lamp Ballast</t>
  </si>
  <si>
    <t>85 CRI, 24,000 Hr. RSR, Fluorescent, (2) 48", T-8 lamp, Instant Start Ballast, RLO, Tandem 4 Lamp Ballast</t>
  </si>
  <si>
    <t>F42ILL-H</t>
  </si>
  <si>
    <t>70 CRI, 20,000 Hr. RSR, Fluorescent, (2) 48", T-8 lamp, Instant Start Ballast, HLO</t>
  </si>
  <si>
    <t>85 CRI, 24,000 Hr. RSR, Fluorescent, (2) 48", T-8 lamp, Instant Start Ballast, HLO</t>
  </si>
  <si>
    <t>F42ILL-R</t>
  </si>
  <si>
    <t>70 CRI, 20,000 Hr. RSR, Fluorescent, (2) 48", T-8 lamp, Instant Start Ballast, RLO</t>
  </si>
  <si>
    <t>85 CRI, 24,000 Hr. RSR, Fluorescent, (2) 48", T-8 lamp, Instant Start Ballast, RLO</t>
  </si>
  <si>
    <t>85 CRI, 24,000 Hr. RSR, Fluorescent, (2)48" T-8 lamp, Premium IS Ballast, RLO</t>
  </si>
  <si>
    <t>F42ILL-V</t>
  </si>
  <si>
    <t>70 CRI, 20,000 Hr. RSR, Fluorescent, (2) 48", T-8 lamp, Instant Start Ballast, VHLO</t>
  </si>
  <si>
    <t>85 CRI, 24,000 Hr. RSR, Fluorescent, (2) 48", T-8 lamp, Instant Start Ballast, VHLO</t>
  </si>
  <si>
    <t>F42LE</t>
  </si>
  <si>
    <t>F42LL</t>
  </si>
  <si>
    <t>70 CRI, 20,000 Hr. RSR, Fluorescent, (2) 48", T-8 lamp, Rapid Start Ballast, NLO</t>
  </si>
  <si>
    <t>85 CRI, 24,000 Hr. RSR, Fluorescent, (2) 48", T-8 lamp, Rapid Start Ballast, NLO</t>
  </si>
  <si>
    <t>F42LL/T4</t>
  </si>
  <si>
    <t>70 CRI, 20,000 Hr. RSR, Fluorescent, (2) 48", T-8 lamp, Rapid Start Ballast, NLO, Tandem 4 Lamp Ballast</t>
  </si>
  <si>
    <t>85 CRI, 24,000 Hr. RSR, Fluorescent, (2) 48", T-8 lamp, Rapid Start Ballast, NLO, Tandem 4 Lamp Ballast</t>
  </si>
  <si>
    <t>F42LL/T4-R</t>
  </si>
  <si>
    <t>70 CRI, 20,000 Hr. RSR, Fluorescent, (2) 48", T-8 lamp, Rapid Start Ballast, RLO, Tandem 4 Lamp Ballast</t>
  </si>
  <si>
    <t>85 CRI, 24,000 Hr. RSR, Fluorescent, (2) 48", T-8 lamp, Rapid Start Ballast, RLO, Tandem 4 Lamp Ballast</t>
  </si>
  <si>
    <t>F42LL-H</t>
  </si>
  <si>
    <t>70 CRI, 20,000 Hr. RSR, Fluorescent, (2) 48", T-8 lamp, Rapid Start Ballast, HLO</t>
  </si>
  <si>
    <t>85 CRI, 24,000 Hr. RSR, Fluorescent, (2) 48", T-8 lamp, Rapid Start Ballast, HLO</t>
  </si>
  <si>
    <t>F42LL-R</t>
  </si>
  <si>
    <t>70 CRI, 20,000 Hr. RSR, Fluorescent, (2) 48", T-8 lamp, Rapid Start Ballast, RLO</t>
  </si>
  <si>
    <t>85 CRI, 24,000 Hr. RSR, Fluorescent, (2) 48", T-8 lamp, Rapid Start Ballast, RLO</t>
  </si>
  <si>
    <t>F42LL-V</t>
  </si>
  <si>
    <t>F34PL/2</t>
  </si>
  <si>
    <t>F48PHL/4</t>
  </si>
  <si>
    <t>F48PL/4</t>
  </si>
  <si>
    <t>F51PHL</t>
  </si>
  <si>
    <t>F80T5/HO</t>
  </si>
  <si>
    <t>F51PL</t>
  </si>
  <si>
    <t>F35T5</t>
  </si>
  <si>
    <t>F52PL</t>
  </si>
  <si>
    <t>F53PL/2</t>
  </si>
  <si>
    <t>F54PL/2</t>
  </si>
  <si>
    <t>F56PL/3</t>
  </si>
  <si>
    <t>F58PL/4</t>
  </si>
  <si>
    <t>Other Linear Fluorescent Fixtures</t>
  </si>
  <si>
    <t>F1.51LS</t>
  </si>
  <si>
    <t>F15T8</t>
  </si>
  <si>
    <t>Fluorescent, (1) 18" T8 lamp</t>
  </si>
  <si>
    <t>F1.51SS</t>
  </si>
  <si>
    <t>F15T12</t>
  </si>
  <si>
    <t>Fluorescent, (1) 18" T12 lamp</t>
  </si>
  <si>
    <t>F1.52LS</t>
  </si>
  <si>
    <t>Fluorescent, (2) 18" T8 lamp</t>
  </si>
  <si>
    <t>F1.52SS</t>
  </si>
  <si>
    <t>Fluorescent, (2) 18", T12 lamp</t>
  </si>
  <si>
    <t>F21HS</t>
  </si>
  <si>
    <t>F24T12/HO</t>
  </si>
  <si>
    <t>Fluorescent, (1) 24", HO lamp</t>
  </si>
  <si>
    <t>F21ILL</t>
  </si>
  <si>
    <t>F17T8</t>
  </si>
  <si>
    <t>F21ILL/T2</t>
  </si>
  <si>
    <t>F21ILL/T2-R</t>
  </si>
  <si>
    <t>F21ILL/T3</t>
  </si>
  <si>
    <t>F21ILL/T3-R</t>
  </si>
  <si>
    <t>F21ILL/T4</t>
  </si>
  <si>
    <t>F21ILL/T4-R</t>
  </si>
  <si>
    <t>Incentive</t>
  </si>
  <si>
    <t>Exist. Fixt. Count</t>
  </si>
  <si>
    <t>Prop. Fixt. Count</t>
  </si>
  <si>
    <r>
      <t>Exist. Fixt. Count -</t>
    </r>
    <r>
      <rPr>
        <sz val="12"/>
        <rFont val="Times New Roman"/>
        <family val="1"/>
      </rPr>
      <t xml:space="preserve"> Number of existing fixtures described in line item pre-retrofit</t>
    </r>
  </si>
  <si>
    <r>
      <t>Prop. Fixt. Count -</t>
    </r>
    <r>
      <rPr>
        <sz val="12"/>
        <rFont val="Times New Roman"/>
        <family val="1"/>
      </rPr>
      <t xml:space="preserve"> Number of proposed fixtures described in line item post-retrofit</t>
    </r>
  </si>
  <si>
    <t>F40T12/ES</t>
  </si>
  <si>
    <t>Fluorescent, (1) 48", ES lamp</t>
  </si>
  <si>
    <t>F41EE/D2</t>
  </si>
  <si>
    <t xml:space="preserve">Fluorescent, (1) 48", ES lamp, 2 ballast </t>
  </si>
  <si>
    <t>F41EE/T2</t>
  </si>
  <si>
    <t>Fluorescent, (1) 48", ES lamp, tandem wired, 2-lamp ballast</t>
  </si>
  <si>
    <t>F41EHS</t>
  </si>
  <si>
    <t>F48T12/HO/ES</t>
  </si>
  <si>
    <t>Fluorescent, (1) 48", ES HO lamp</t>
  </si>
  <si>
    <t>F41EIS</t>
  </si>
  <si>
    <t>F48T12/ES</t>
  </si>
  <si>
    <t>Fluorescent, (1) 48" ES Instant Start lamp. Magnetic ballast</t>
  </si>
  <si>
    <t>F41EL</t>
  </si>
  <si>
    <t>Fluorescent, (1) 48", T12 ES lamp, Electronic Ballast</t>
  </si>
  <si>
    <t>F41IAL</t>
  </si>
  <si>
    <t>F25T12</t>
  </si>
  <si>
    <t>Fluorescent, (1) 48", F25T12 lamp, Instant Start Ballast</t>
  </si>
  <si>
    <t>F41IAL/T2-R</t>
  </si>
  <si>
    <t>F41IAL/T3-R</t>
  </si>
  <si>
    <t>F41SHS</t>
  </si>
  <si>
    <t>F48T12/HO</t>
  </si>
  <si>
    <t>Fluorescent, (1) 48", STD HO lamp</t>
  </si>
  <si>
    <t>F41SIL</t>
  </si>
  <si>
    <t>F40T12</t>
  </si>
  <si>
    <t>Incandescent, (2) 90W lamp</t>
  </si>
  <si>
    <t>I90/3</t>
  </si>
  <si>
    <t>CFT7/2</t>
  </si>
  <si>
    <t>Compact Fluorescent, twin, (2) 7W lamp</t>
  </si>
  <si>
    <t>CFT9/1</t>
  </si>
  <si>
    <t>CFT9W</t>
  </si>
  <si>
    <t>Compact Fluorescent, twin, (1) 9W lamp</t>
  </si>
  <si>
    <t>CFT9/2</t>
  </si>
  <si>
    <t>Compact Fluorescent, twin, (2) 9W lamp</t>
  </si>
  <si>
    <t>CFT9/3</t>
  </si>
  <si>
    <t>Compact Fluorescent, twin, (3) 9 W lamp</t>
  </si>
  <si>
    <t>F32T8-STD</t>
  </si>
  <si>
    <t>F21LL/T3</t>
  </si>
  <si>
    <t>F21LL/T4</t>
  </si>
  <si>
    <t>F21LL-R</t>
  </si>
  <si>
    <t>F21LS</t>
  </si>
  <si>
    <t>Fluorescent, (1) 24", T8 lamp, Standard Ballast</t>
  </si>
  <si>
    <t>F21SS</t>
  </si>
  <si>
    <t>F20T12</t>
  </si>
  <si>
    <t>Fluorescent, (1) 24", STD lamp</t>
  </si>
  <si>
    <t>F22HS</t>
  </si>
  <si>
    <t>Fluorescent, (2) 24", HO lamp</t>
  </si>
  <si>
    <t>F22ILL</t>
  </si>
  <si>
    <t>F22ILL/T4</t>
  </si>
  <si>
    <t>F22ILL/T4-R</t>
  </si>
  <si>
    <t>Incandescent, (1) 100W lamp</t>
  </si>
  <si>
    <t>I100/2</t>
  </si>
  <si>
    <t>Incandescent, (2) 100W lamp</t>
  </si>
  <si>
    <t>I100/3</t>
  </si>
  <si>
    <t>Incandescent, (3) 100W lamp</t>
  </si>
  <si>
    <t>I100/4</t>
  </si>
  <si>
    <t>Incandescent, (4) 100W lamp</t>
  </si>
  <si>
    <t>I100/5</t>
  </si>
  <si>
    <t>Incandescent, (5) 100W lamp</t>
  </si>
  <si>
    <t>I1000/1</t>
  </si>
  <si>
    <t>I1000</t>
  </si>
  <si>
    <t>Incandescent, (1) 1000W lamp</t>
  </si>
  <si>
    <t>I100E/1</t>
  </si>
  <si>
    <t>I100/ES</t>
  </si>
  <si>
    <t>Incandescent, (1) 100W ES lamp</t>
  </si>
  <si>
    <t>I100EL/1</t>
  </si>
  <si>
    <t>I100/ES/LL</t>
  </si>
  <si>
    <t>Incandescent, (1) 100W ES/LL lamp</t>
  </si>
  <si>
    <t>I120/1</t>
  </si>
  <si>
    <t>I120</t>
  </si>
  <si>
    <t>Incandescent, (1) 120W lamp</t>
  </si>
  <si>
    <t>I120/2</t>
  </si>
  <si>
    <t>Incandescent, (2) 120W lamp</t>
  </si>
  <si>
    <t>I125/1</t>
  </si>
  <si>
    <t>I125</t>
  </si>
  <si>
    <t>Incandescent, (1) 125W lamp</t>
  </si>
  <si>
    <t>Fluorescent, (1) 16" circular lamp</t>
  </si>
  <si>
    <t>FC20</t>
  </si>
  <si>
    <t>FC6T9</t>
  </si>
  <si>
    <t>Fluorescent, Circlite, (1) 20W lamp, Preheat ballast</t>
  </si>
  <si>
    <t>FC22</t>
  </si>
  <si>
    <t>FC8T9</t>
  </si>
  <si>
    <t>Fluorescent, Circlite, (1) 22W lamp, preheat ballast</t>
  </si>
  <si>
    <t>FC32</t>
  </si>
  <si>
    <t>Fluorescent, Circline, (1) 32W lamp, preheat ballast</t>
  </si>
  <si>
    <t>FC40</t>
  </si>
  <si>
    <t>FC6/1</t>
  </si>
  <si>
    <t>Fluorescent, (1) 6" circular lamp, RS ballast</t>
  </si>
  <si>
    <t>FC8/1</t>
  </si>
  <si>
    <t>Fluorescent, (1) 8" circular lamp, RS ballast</t>
  </si>
  <si>
    <t>FC8/2</t>
  </si>
  <si>
    <t>F32T8-PREM-ES</t>
  </si>
  <si>
    <t>F33SE</t>
  </si>
  <si>
    <t>Fluorescent, (3) 36", STD lamp, (1) STD ballast and (1) ES ballast</t>
  </si>
  <si>
    <t>F33SS</t>
  </si>
  <si>
    <t>Fluorescent, (3) 36", STD lamp</t>
  </si>
  <si>
    <t>F34ILL</t>
  </si>
  <si>
    <t>F34ILL-R</t>
  </si>
  <si>
    <t>F34LL</t>
  </si>
  <si>
    <t>F34LL-R</t>
  </si>
  <si>
    <t>F34SE</t>
  </si>
  <si>
    <t>Fluorescent, (4) 36", STD  lamp</t>
  </si>
  <si>
    <t>F34SL</t>
  </si>
  <si>
    <t>F34SS</t>
  </si>
  <si>
    <t>F36EE</t>
  </si>
  <si>
    <t>F36ILL-R</t>
  </si>
  <si>
    <t>F36SE</t>
  </si>
  <si>
    <t>F40EE/D1</t>
  </si>
  <si>
    <t>None</t>
  </si>
  <si>
    <t>Fluorescent, (0) 48" lamp, Completely delamped fixture with (1) hot ballast</t>
  </si>
  <si>
    <t>F40EE/D2</t>
  </si>
  <si>
    <t>Fluorescent, (0) 48" lamp, Completely delamped fixture with (2) hot ballast</t>
  </si>
  <si>
    <t>F41EE</t>
  </si>
  <si>
    <t>Total CFL Incentive</t>
  </si>
  <si>
    <t>CFL Incentive</t>
  </si>
  <si>
    <t>Net Incentive</t>
  </si>
  <si>
    <t>Itemized Count</t>
  </si>
  <si>
    <t>Daylighting</t>
  </si>
  <si>
    <t>Calculated Lighting Costs</t>
  </si>
  <si>
    <t xml:space="preserve">Exist. Oper. Hours </t>
  </si>
  <si>
    <t>* Fixture Codes and associated kW/Fixture can be automatically entered by doubling clicking fixtures in the wattages table</t>
  </si>
  <si>
    <r>
      <t>*</t>
    </r>
    <r>
      <rPr>
        <b/>
        <sz val="12"/>
        <rFont val="CG Omega"/>
        <family val="2"/>
      </rPr>
      <t xml:space="preserve"> Exist. kW / Fixt.</t>
    </r>
  </si>
  <si>
    <r>
      <t>*</t>
    </r>
    <r>
      <rPr>
        <b/>
        <sz val="12"/>
        <rFont val="CG Omega"/>
        <family val="2"/>
      </rPr>
      <t xml:space="preserve"> Exist. Fixture Code</t>
    </r>
  </si>
  <si>
    <r>
      <t>*</t>
    </r>
    <r>
      <rPr>
        <b/>
        <sz val="12"/>
        <rFont val="CG Omega"/>
        <family val="2"/>
      </rPr>
      <t xml:space="preserve"> Prop. Code</t>
    </r>
  </si>
  <si>
    <r>
      <t>*</t>
    </r>
    <r>
      <rPr>
        <b/>
        <sz val="12"/>
        <rFont val="CG Omega"/>
        <family val="2"/>
      </rPr>
      <t xml:space="preserve"> Prop. kW / Fixt.</t>
    </r>
  </si>
  <si>
    <t>F81ILL-R</t>
  </si>
  <si>
    <t>F81ILL-V</t>
  </si>
  <si>
    <t>F81LHL/T2</t>
  </si>
  <si>
    <t>F96T8/HO</t>
  </si>
  <si>
    <t>Fluorescent, (1) 96", T8 HO lamp, tandem wired to 2-lamp ballast</t>
  </si>
  <si>
    <t>F82EE</t>
  </si>
  <si>
    <t>Fluorescent, (2) 96", ES lamp</t>
  </si>
  <si>
    <t>F82EHE</t>
  </si>
  <si>
    <t>Fluorescent, (2) 96", ES HO lamp</t>
  </si>
  <si>
    <t>F82EHL</t>
  </si>
  <si>
    <t>F82EHS</t>
  </si>
  <si>
    <t>Occ. Sens. Type</t>
  </si>
  <si>
    <t>Wall-Box</t>
  </si>
  <si>
    <t>Wall/Ceil</t>
  </si>
  <si>
    <t>High Bay</t>
  </si>
  <si>
    <t>Controls Costs $</t>
  </si>
  <si>
    <t>Other Controls Costs</t>
  </si>
  <si>
    <t>OS Controls Costs</t>
  </si>
  <si>
    <t xml:space="preserve"> Measure/Site #2         </t>
  </si>
  <si>
    <t xml:space="preserve"> Measure/Site #3     </t>
  </si>
  <si>
    <t xml:space="preserve"> Measure/Site #4        </t>
  </si>
  <si>
    <t xml:space="preserve"> Measure/Site #5     </t>
  </si>
  <si>
    <t>F33ES</t>
  </si>
  <si>
    <t>Fluorescent, (3) 36", ES lamp</t>
  </si>
  <si>
    <t>F33ILL</t>
  </si>
  <si>
    <t>F33ILL-R</t>
  </si>
  <si>
    <t>F33LL</t>
  </si>
  <si>
    <t>F33LL-R</t>
  </si>
  <si>
    <t>F81ILL</t>
  </si>
  <si>
    <t>F96T8</t>
  </si>
  <si>
    <t>F81ILL/T2</t>
  </si>
  <si>
    <t>F81ILL/T2-R</t>
  </si>
  <si>
    <t>F81ILL-H</t>
  </si>
  <si>
    <t>Project # _________________________</t>
  </si>
  <si>
    <t>For Administrator Use Only</t>
  </si>
  <si>
    <t>Line Item</t>
  </si>
  <si>
    <t>Usage Group</t>
  </si>
  <si>
    <t>LT</t>
  </si>
  <si>
    <t>F52ILL-H</t>
  </si>
  <si>
    <t>F52ILL-R</t>
  </si>
  <si>
    <t>F52SHE</t>
  </si>
  <si>
    <t>Fluorescent, (2) 60", STD HO lamp</t>
  </si>
  <si>
    <t>F52SHL</t>
  </si>
  <si>
    <t>F52SHS</t>
  </si>
  <si>
    <t>F52SL</t>
  </si>
  <si>
    <t>Fluorescent, (2) 60", STD lamp</t>
  </si>
  <si>
    <t>F52SS</t>
  </si>
  <si>
    <t>F52SVS</t>
  </si>
  <si>
    <t>Fluorescent, (2) 60", VHO ES lamp</t>
  </si>
  <si>
    <t>F53ILL</t>
  </si>
  <si>
    <t>F53ILL-H</t>
  </si>
  <si>
    <t>F54ILL</t>
  </si>
  <si>
    <t>F54ILL-H</t>
  </si>
  <si>
    <t>F61ISL</t>
  </si>
  <si>
    <t>F72T12</t>
  </si>
  <si>
    <t>Fluorescent, (1) 72", STD lamp, IS electronic ballast</t>
  </si>
  <si>
    <t>F61SHS</t>
  </si>
  <si>
    <t>F72T12/HO</t>
  </si>
  <si>
    <t>Fluorescent, (1) 72", STD HO lamp</t>
  </si>
  <si>
    <t>F61SS</t>
  </si>
  <si>
    <t>Fluorescent, (1) 72", STD lamp</t>
  </si>
  <si>
    <t>F61SVS</t>
  </si>
  <si>
    <t>F72T12/VHO</t>
  </si>
  <si>
    <t>Fluorescent, (1) 72", VHO lamp</t>
  </si>
  <si>
    <t>F62ISL</t>
  </si>
  <si>
    <t>Fluorescent, (2) 72", STD lamp, IS electronic ballast</t>
  </si>
  <si>
    <t>F62SE</t>
  </si>
  <si>
    <t>FU1LL</t>
  </si>
  <si>
    <t>I135/1</t>
  </si>
  <si>
    <t>I135</t>
  </si>
  <si>
    <t>Incandescent, (1) 135W lamp</t>
  </si>
  <si>
    <t>I135/2</t>
  </si>
  <si>
    <t>Incandescent, (2) 135W lamp</t>
  </si>
  <si>
    <t>I15/1</t>
  </si>
  <si>
    <t>I15</t>
  </si>
  <si>
    <t>Incandescent, (1) 15W lamp</t>
  </si>
  <si>
    <t>I15/2</t>
  </si>
  <si>
    <t>Incandescent, (2) 15W lamp</t>
  </si>
  <si>
    <t>I150/1</t>
  </si>
  <si>
    <t>I150</t>
  </si>
  <si>
    <t>Incandescent, (1) 150W lamp</t>
  </si>
  <si>
    <t>I150/2</t>
  </si>
  <si>
    <t>Incandescent, (2) 150W lamp</t>
  </si>
  <si>
    <t>I1500/1</t>
  </si>
  <si>
    <t>I1500</t>
  </si>
  <si>
    <t>Incandescent, (1) 1500W lamp</t>
  </si>
  <si>
    <t>I150E/1</t>
  </si>
  <si>
    <t>I150/ES</t>
  </si>
  <si>
    <t>Incandescent, (1) 150W ES lamp</t>
  </si>
  <si>
    <t>I150EL/1</t>
  </si>
  <si>
    <t>I150/ES/LL</t>
  </si>
  <si>
    <t>Incandescent, (1) 150W ES/LL lamp</t>
  </si>
  <si>
    <t>I170/1</t>
  </si>
  <si>
    <t>I170</t>
  </si>
  <si>
    <t>Incandescent, (1) 170W lamp</t>
  </si>
  <si>
    <t>I20/1</t>
  </si>
  <si>
    <t>I20</t>
  </si>
  <si>
    <t>Incandescent, (1) 20W lamp</t>
  </si>
  <si>
    <t>I20/2</t>
  </si>
  <si>
    <t>Incandescent, (2) 20W lamp</t>
  </si>
  <si>
    <t>I200/1</t>
  </si>
  <si>
    <t>I200</t>
  </si>
  <si>
    <t>Incandescent, (1) 200W lamp</t>
  </si>
  <si>
    <t>I200/2</t>
  </si>
  <si>
    <t>Incandescent, (2) 200W lamp</t>
  </si>
  <si>
    <t>I2000/1</t>
  </si>
  <si>
    <t>I2000</t>
  </si>
  <si>
    <t>Incandescent, (1) 2000W lamp</t>
  </si>
  <si>
    <t>I200L/1</t>
  </si>
  <si>
    <t>I200/LL</t>
  </si>
  <si>
    <t>Incandescent, (1) 200W LL lamp</t>
  </si>
  <si>
    <t>I25/1</t>
  </si>
  <si>
    <t>I25</t>
  </si>
  <si>
    <t>Incandescent, (1) 25W lamp</t>
  </si>
  <si>
    <t>I25/2</t>
  </si>
  <si>
    <t>Incandescent, (2) 25W lamp</t>
  </si>
  <si>
    <t>I25/4</t>
  </si>
  <si>
    <t>Incandescent, (4) 25W lamp</t>
  </si>
  <si>
    <t>I250/1</t>
  </si>
  <si>
    <t>I250</t>
  </si>
  <si>
    <t>Incandescent, (1) 250W lamp</t>
  </si>
  <si>
    <t>I300/1</t>
  </si>
  <si>
    <t>I300</t>
  </si>
  <si>
    <t>Incandescent, (1) 300W lamp</t>
  </si>
  <si>
    <t>I34/1</t>
  </si>
  <si>
    <t>I34</t>
  </si>
  <si>
    <t>Incandescent, (1) 34W lamp</t>
  </si>
  <si>
    <t>I34/2</t>
  </si>
  <si>
    <t>Incandescent, (2) 34W lamp</t>
  </si>
  <si>
    <t>I36/1</t>
  </si>
  <si>
    <t>I36</t>
  </si>
  <si>
    <t>Incandescent, (1) 36W lamp</t>
  </si>
  <si>
    <t>I40/1</t>
  </si>
  <si>
    <t>I40</t>
  </si>
  <si>
    <t>Incandescent, (1) 40W lamp</t>
  </si>
  <si>
    <t>I40/2</t>
  </si>
  <si>
    <t>Incandescent, (2) 40W lamp</t>
  </si>
  <si>
    <t>I400/1</t>
  </si>
  <si>
    <t>I400</t>
  </si>
  <si>
    <t>Incandescent, (1) 400W lamp</t>
  </si>
  <si>
    <t>I40E/1</t>
  </si>
  <si>
    <t>I40/ES</t>
  </si>
  <si>
    <t>Incandescent, (1) 40W ES lamp</t>
  </si>
  <si>
    <t>I40EL/1</t>
  </si>
  <si>
    <t>I40/ES/LL</t>
  </si>
  <si>
    <t>CFQ13/1-L</t>
  </si>
  <si>
    <t>Fluorescent, (2) 72", STD lamp</t>
  </si>
  <si>
    <t>F62SHE</t>
  </si>
  <si>
    <t>Fluorescent, (2) 72", STD HO lamp</t>
  </si>
  <si>
    <t>F62SHS</t>
  </si>
  <si>
    <t>F62SL</t>
  </si>
  <si>
    <t>F62SS</t>
  </si>
  <si>
    <t>F62SVS</t>
  </si>
  <si>
    <t>Fluorescent, (2) 72", VHO lamp</t>
  </si>
  <si>
    <t>F63ISL</t>
  </si>
  <si>
    <t>Incandescent, (1) 40W ES/LL lamp</t>
  </si>
  <si>
    <t>I42/1</t>
  </si>
  <si>
    <t>Fluorescent, (3) 72", STD lamp, IS electronic ballast</t>
  </si>
  <si>
    <t>F63SS</t>
  </si>
  <si>
    <t>Fluorescent, (3) 72", STD lamp</t>
  </si>
  <si>
    <t>F64ISL</t>
  </si>
  <si>
    <t>70 CRI, 20,000 Hr. RSR, Fluorescent, (2) 48", T-8 lamp</t>
  </si>
  <si>
    <t>Fluorescent, (2) 42", HO lamp (3.5' lamp)</t>
  </si>
  <si>
    <t>F42EIS</t>
  </si>
  <si>
    <t>Fluorescent, (2) 48" ES Instant Start lamp. Magnetic ballast</t>
  </si>
  <si>
    <t>F42EL</t>
  </si>
  <si>
    <t>Fluorescent, (2) 48", T12 ES lamps, Electronic Ballast</t>
  </si>
  <si>
    <t>F42IAL/T4-R</t>
  </si>
  <si>
    <t>F42IAL-R</t>
  </si>
  <si>
    <t>F42SHS</t>
  </si>
  <si>
    <t>Fluorescent, (2) 48", STD HO lamp</t>
  </si>
  <si>
    <t>F42SIL</t>
  </si>
  <si>
    <t>Fluorescent, (2) 48", STD IS lamp, Electronic ballast</t>
  </si>
  <si>
    <t>Fluorescent, (4) 72", STD lamp, IS electronic ballast</t>
  </si>
  <si>
    <t>F64SE</t>
  </si>
  <si>
    <t>Fluorescent, (4) 72", STD lamp</t>
  </si>
  <si>
    <t>F64SHE</t>
  </si>
  <si>
    <t>Fluorescent, (4) 72", HO lamp</t>
  </si>
  <si>
    <t>F64SS</t>
  </si>
  <si>
    <t>F81EE/T2</t>
  </si>
  <si>
    <t>F96T12/ES</t>
  </si>
  <si>
    <t>Fluorescent, (1) 96", ES lamp, tandem to 2-lamp ballst</t>
  </si>
  <si>
    <t>F81EHL</t>
  </si>
  <si>
    <t>F96T12/HO/ES</t>
  </si>
  <si>
    <t>Fluorescent, (1) 96", ES HO lamp</t>
  </si>
  <si>
    <t>F81EHS</t>
  </si>
  <si>
    <t>F81EL</t>
  </si>
  <si>
    <t>Fluorescent, (1) 96", ES lamp</t>
  </si>
  <si>
    <t>F81ES</t>
  </si>
  <si>
    <t>F81ES/T2</t>
  </si>
  <si>
    <t>Fluorescent, (1) 96", ES lamp, tandem to 2-lamp ballast</t>
  </si>
  <si>
    <t>F81EVS</t>
  </si>
  <si>
    <t>F96T12/VHO/ES</t>
  </si>
  <si>
    <t>Fluorescent, (1) 96", ES VHO lamp</t>
  </si>
  <si>
    <t>I42</t>
  </si>
  <si>
    <t>Incandescent, (1) 42W lamp</t>
  </si>
  <si>
    <t>I448/1</t>
  </si>
  <si>
    <t>I448</t>
  </si>
  <si>
    <t>F32LL-R</t>
  </si>
  <si>
    <t>F32LL-V</t>
  </si>
  <si>
    <t>F32SE</t>
  </si>
  <si>
    <t>Fluorescent, (2) 36", STD  lamp</t>
  </si>
  <si>
    <t>F32SHS</t>
  </si>
  <si>
    <t>Fluorescent, (2) 36", HO, lamp</t>
  </si>
  <si>
    <t>F32SL</t>
  </si>
  <si>
    <t>F32SS</t>
  </si>
  <si>
    <t>Compact Fluorescent, 2D, (1) 21W lamp</t>
  </si>
  <si>
    <t>CF28/2D</t>
  </si>
  <si>
    <t>CFD28W</t>
  </si>
  <si>
    <t>Compact Fluorescent, 2D, (1) 28W lamp</t>
  </si>
  <si>
    <t>CF38/2D</t>
  </si>
  <si>
    <t>CFD38W</t>
  </si>
  <si>
    <t>Compact Fluorescent, 2D, (1) 38W lamp</t>
  </si>
  <si>
    <t>CFQ10/1</t>
  </si>
  <si>
    <t>CFQ10W</t>
  </si>
  <si>
    <t>Compact Fluorescent, quad, (1) 10W lamp</t>
  </si>
  <si>
    <t>CFQ13/1</t>
  </si>
  <si>
    <t>CFQ13W</t>
  </si>
  <si>
    <t>Compact Fluorescent, quad, (1) 13W lamp</t>
  </si>
  <si>
    <t>Fluorescent, (2) U-Tube, T-8 lamp, Instand Start Ballast, RLO, tandem wired</t>
  </si>
  <si>
    <t>FU2ILL-H</t>
  </si>
  <si>
    <t>Fluorescent, (2) U-Tube, T-8 lamp, Instand Start HLO Ballast</t>
  </si>
  <si>
    <t>FU2ILL-R</t>
  </si>
  <si>
    <t>Fluorescent, (2) U-Tube, T-8 lamp, Instand Start RLO Ballast</t>
  </si>
  <si>
    <t>FU2LL</t>
  </si>
  <si>
    <t>Standard Incandescent Fixtures</t>
  </si>
  <si>
    <t>I100/1</t>
  </si>
  <si>
    <t>I100</t>
  </si>
  <si>
    <t>H72/1</t>
  </si>
  <si>
    <t>H72</t>
  </si>
  <si>
    <t>Halogen Incandescent, (1) 72W lamp</t>
  </si>
  <si>
    <t>H75/1</t>
  </si>
  <si>
    <t>H75</t>
  </si>
  <si>
    <t>Halogen Incandescent, (1) 75W lamp</t>
  </si>
  <si>
    <t>H75/2</t>
  </si>
  <si>
    <t>Halogen Incandescent, (2) 75W lamp</t>
  </si>
  <si>
    <t>H90/1</t>
  </si>
  <si>
    <t>H90</t>
  </si>
  <si>
    <t>Halogen Incandescent, (1) 90W lamp</t>
  </si>
  <si>
    <t>H90/2</t>
  </si>
  <si>
    <t>Halogen Incandescent, (2) 90W lamp</t>
  </si>
  <si>
    <t>HLV50/1</t>
  </si>
  <si>
    <t>H50/LV</t>
  </si>
  <si>
    <t>Halogen, (1) Low Voltage MR16 lamp</t>
  </si>
  <si>
    <t>High Pressure Sodium Fixtures</t>
  </si>
  <si>
    <t>HPS100/1</t>
  </si>
  <si>
    <t>HPS100</t>
  </si>
  <si>
    <t>High Pressure Sodium, (1) 100W lamp</t>
  </si>
  <si>
    <t>HPS1000/1</t>
  </si>
  <si>
    <t>HPS1000</t>
  </si>
  <si>
    <t>High Pressure Sodium, (1) 1000W lamp</t>
  </si>
  <si>
    <t>HPS150/1</t>
  </si>
  <si>
    <t>HPS150</t>
  </si>
  <si>
    <t>High Pressure Sodium, (1) 150W lamp</t>
  </si>
  <si>
    <t>HPS200/1</t>
  </si>
  <si>
    <t>HPS200</t>
  </si>
  <si>
    <t>High Pressure Sodium, (1) 200W lamp</t>
  </si>
  <si>
    <t>HPS250/1</t>
  </si>
  <si>
    <t>HPS250</t>
  </si>
  <si>
    <t>High Pressure Sodium, (1) 250W lamp</t>
  </si>
  <si>
    <t>HPS310/1</t>
  </si>
  <si>
    <t>HPS310</t>
  </si>
  <si>
    <t>High Pressure Sodium, (1) 310W lamp</t>
  </si>
  <si>
    <t>HPS35/1</t>
  </si>
  <si>
    <t>HPS35</t>
  </si>
  <si>
    <t>High Pressure Sodium, (1) 35W lamp</t>
  </si>
  <si>
    <t>HPS360/1</t>
  </si>
  <si>
    <t>HPS360</t>
  </si>
  <si>
    <t>High Pressure Sodium, (1) 360W lamp</t>
  </si>
  <si>
    <t>HPS400/1</t>
  </si>
  <si>
    <t>HPS400</t>
  </si>
  <si>
    <t>High Pressure Sodium, (1) 400W lamp</t>
  </si>
  <si>
    <t>HPS50/1</t>
  </si>
  <si>
    <t>HPS50</t>
  </si>
  <si>
    <t>High Pressure Sodium, (1) 50W lamp</t>
  </si>
  <si>
    <t>HPS70/1</t>
  </si>
  <si>
    <t>HPS70</t>
  </si>
  <si>
    <t>High Pressure Sodium, (1) 70W lamp</t>
  </si>
  <si>
    <t>F51ILL/T4</t>
  </si>
  <si>
    <t>F51ILL-R</t>
  </si>
  <si>
    <t>F51SHE</t>
  </si>
  <si>
    <t>F60T12/HO</t>
  </si>
  <si>
    <t>Fluorescent, (1) 60", STD HO lamp</t>
  </si>
  <si>
    <t>F51SHL</t>
  </si>
  <si>
    <t>F51SHS</t>
  </si>
  <si>
    <t>F51SL</t>
  </si>
  <si>
    <t>F60T12</t>
  </si>
  <si>
    <t>Fluorescent, (1) 60", STD lamp</t>
  </si>
  <si>
    <t>F51SS</t>
  </si>
  <si>
    <t>F51SVS</t>
  </si>
  <si>
    <t>F60T12/VHO</t>
  </si>
  <si>
    <t>Fluorescent, (1) 60", VHO ES lamp</t>
  </si>
  <si>
    <t>F52ILL</t>
  </si>
  <si>
    <t>F52ILL/T4</t>
  </si>
  <si>
    <t>MH750/1</t>
  </si>
  <si>
    <t>MH750</t>
  </si>
  <si>
    <t>Metal Halide, (1) 750W lamp</t>
  </si>
  <si>
    <t>Mercury Vapor Fixtures</t>
  </si>
  <si>
    <t>MV100/1</t>
  </si>
  <si>
    <t>MV100</t>
  </si>
  <si>
    <t>Mercury Vapor, (1) 100W lamp</t>
  </si>
  <si>
    <t>MV1000/1</t>
  </si>
  <si>
    <t>MV1000</t>
  </si>
  <si>
    <t>Mercury Vapor, (1) 1000W lamp</t>
  </si>
  <si>
    <t>MV175/1</t>
  </si>
  <si>
    <t>MV175</t>
  </si>
  <si>
    <t>Mercury Vapor, (1) 175W lamp</t>
  </si>
  <si>
    <t>MV250/1</t>
  </si>
  <si>
    <t>MV250</t>
  </si>
  <si>
    <t>Mercury Vapor, (1) 250W lamp</t>
  </si>
  <si>
    <t>MV40/1</t>
  </si>
  <si>
    <t>MV40</t>
  </si>
  <si>
    <t>Mercury Vapor, (1) 40W lamp</t>
  </si>
  <si>
    <t>MV400/1</t>
  </si>
  <si>
    <t>MV400</t>
  </si>
  <si>
    <t>Mercury Vapor, (1) 400W lamp</t>
  </si>
  <si>
    <t>MV400/2</t>
  </si>
  <si>
    <t>Mercury Vapor, (2) 400W lamp</t>
  </si>
  <si>
    <t>MV50/1</t>
  </si>
  <si>
    <t>MV50</t>
  </si>
  <si>
    <t>Mercury Vapor, (1) 50W lamp</t>
  </si>
  <si>
    <t>MV700/1</t>
  </si>
  <si>
    <t>MV700</t>
  </si>
  <si>
    <t>Mercury Vapor, (1) 700W lamp</t>
  </si>
  <si>
    <t>MV75/1</t>
  </si>
  <si>
    <t>MV75</t>
  </si>
  <si>
    <t>Mercury Vapor, (1) 75W lamp</t>
  </si>
  <si>
    <t>F42SVS</t>
  </si>
  <si>
    <t>Fluorescent, (2) 48", STD VHO lamp</t>
  </si>
  <si>
    <t>F43EE</t>
  </si>
  <si>
    <t>Fluorescent, (3) 48", ES lamp</t>
  </si>
  <si>
    <t>F43EHS</t>
  </si>
  <si>
    <t>Fluorescent, (3) 42", HO lamp (3.5' lamp)</t>
  </si>
  <si>
    <t>F43EIS</t>
  </si>
  <si>
    <t>Fluorescent, (3) 48" ES Instant Start lamp. Magnetic ballast</t>
  </si>
  <si>
    <t>F43EL</t>
  </si>
  <si>
    <t>Fluorescent, (3) 48", T12 ES lamps, Electronic Ballast</t>
  </si>
  <si>
    <t>F43IAL-R</t>
  </si>
  <si>
    <t>F43SHS</t>
  </si>
  <si>
    <t>Fluorescent, (3) 48", STD HO lamp</t>
  </si>
  <si>
    <t>F43SIL</t>
  </si>
  <si>
    <t>Fluorescent, (3) 48", STD IS lamp, Electronic ballast</t>
  </si>
  <si>
    <t>F43SVS</t>
  </si>
  <si>
    <t>F44EVS</t>
  </si>
  <si>
    <t>F48T12/VHO/ES</t>
  </si>
  <si>
    <t>Metal Halide, (1) 32W lamp</t>
  </si>
  <si>
    <t>MH400/1</t>
  </si>
  <si>
    <t>MH400</t>
  </si>
  <si>
    <t>Metal Halide, (1) 400W lamp</t>
  </si>
  <si>
    <t>MH400/2</t>
  </si>
  <si>
    <t>Metal Halide, (2) 400W lamp</t>
  </si>
  <si>
    <t>MH50/1</t>
  </si>
  <si>
    <t>MH50</t>
  </si>
  <si>
    <t>Metal Halide, (1) 50W lamp</t>
  </si>
  <si>
    <t>Fluorescent, (6) 48", ES lamp</t>
  </si>
  <si>
    <t>F46EL</t>
  </si>
  <si>
    <t>F48EE</t>
  </si>
  <si>
    <t>Fluorescent, (8) 48", ES lamp</t>
  </si>
  <si>
    <t>F51ILL</t>
  </si>
  <si>
    <t>F40T8</t>
  </si>
  <si>
    <t>F51ILL/T2</t>
  </si>
  <si>
    <t>F51ILL/T3</t>
  </si>
  <si>
    <t>Costs</t>
  </si>
  <si>
    <t>Lighting Costs $</t>
  </si>
  <si>
    <t>F82EL</t>
  </si>
  <si>
    <t>F82ES</t>
  </si>
  <si>
    <t>F82EVS</t>
  </si>
  <si>
    <t>Fluorescent, (2) 96", ES VHO lamp</t>
  </si>
  <si>
    <t>F82ILL</t>
  </si>
  <si>
    <t>F82ILL-R</t>
  </si>
  <si>
    <t>F82LHL</t>
  </si>
  <si>
    <t>Fluorescent, (2) 96", T8 HO lamp</t>
  </si>
  <si>
    <t>F83EE</t>
  </si>
  <si>
    <t>Fluorescent, (3) 96", ES lamp</t>
  </si>
  <si>
    <t>F83EHE</t>
  </si>
  <si>
    <t>Compact Fluorescent, Quad, (1) 25W lamp</t>
  </si>
  <si>
    <t>CFQ25/2</t>
  </si>
  <si>
    <t>Compact Fluorescent, Quad, (2) 25W lamp</t>
  </si>
  <si>
    <t>CFQ26/1</t>
  </si>
  <si>
    <t>Fluorescent, (1) U-Tube, T-8 lamp</t>
  </si>
  <si>
    <t>FU1LL-R</t>
  </si>
  <si>
    <t>FU2EE</t>
  </si>
  <si>
    <t>Fluorescent, (2) U-Tube, ES lamp</t>
  </si>
  <si>
    <t>FU2ILL</t>
  </si>
  <si>
    <t>Fluorescent, (2) U-Tube, T-8 lamp, Instand Start Ballast</t>
  </si>
  <si>
    <t>FU2ILL/T4</t>
  </si>
  <si>
    <t>Fluorescent, (2) U-Tube, T-8 lamp, Instand Start Ballast, tandem wired</t>
  </si>
  <si>
    <t>FU2ILL/T4-R</t>
  </si>
  <si>
    <t>CFQ26W</t>
  </si>
  <si>
    <t>Compact Fluorescent, quad, (1) 26W lamp</t>
  </si>
  <si>
    <t>CFQ26/1-L</t>
  </si>
  <si>
    <t>Compact Fluorescent, quad, (1) 26W lamp, BF=0.95</t>
  </si>
  <si>
    <t>CFQ26/2</t>
  </si>
  <si>
    <t>Compact Fluorescent, quad, (2) 26W lamp</t>
  </si>
  <si>
    <t>CFQ26/2-L</t>
  </si>
  <si>
    <t>Compact Fluorescent, quad, (2) 26W lamp, BF=0.95</t>
  </si>
  <si>
    <t>CFQ26/3</t>
  </si>
  <si>
    <t>Fluorescent, (2) 8" circular lamp, RS ballast</t>
  </si>
  <si>
    <t>U-Tube Fluorescent Fixtures</t>
  </si>
  <si>
    <t>FU1EE</t>
  </si>
  <si>
    <t>FU40T12/ES</t>
  </si>
  <si>
    <t>Fluorescent, (1) U-Tube, ES lamp</t>
  </si>
  <si>
    <t>FU1ILL</t>
  </si>
  <si>
    <t>FU31T8/6</t>
  </si>
  <si>
    <t>Fluorescent, (1) U-Tube, T-8 lamp, Instant Start ballast</t>
  </si>
  <si>
    <t>Elec-Prem</t>
  </si>
  <si>
    <t>Elec-Prem-R</t>
  </si>
  <si>
    <t>Compact Fluorescent, twin, (1) 7W lamp</t>
  </si>
  <si>
    <t>Compact Fluorescent, quad, (3) 26W lamp</t>
  </si>
  <si>
    <t>CFQ26/6-L</t>
  </si>
  <si>
    <t>Compact Fluorescent, quad, (6) 26W lamp, BF=0.95</t>
  </si>
  <si>
    <t>CFQ28/1</t>
  </si>
  <si>
    <t>CFQ28W</t>
  </si>
  <si>
    <t>Compact Fluorescent, quad, (1) 28W lamp</t>
  </si>
  <si>
    <t>CFQ9/1</t>
  </si>
  <si>
    <t>CFQ9W</t>
  </si>
  <si>
    <t>Compact Fluorescent, Quad, (1) 9W lamp</t>
  </si>
  <si>
    <t>CFQ9/2</t>
  </si>
  <si>
    <t>Compact Fluorescent, Quad, (2) 9W lamp</t>
  </si>
  <si>
    <t>CFT13/1</t>
  </si>
  <si>
    <t>CFT13W</t>
  </si>
  <si>
    <t>Compact Fluorescent, twin, (1) 13W lamp</t>
  </si>
  <si>
    <t>CFT13/2</t>
  </si>
  <si>
    <t>Compact Fluorescent, twin, (2) 13W lamp</t>
  </si>
  <si>
    <t>CFT13/3</t>
  </si>
  <si>
    <t>Compact Fluorescent, twin, (3) 13 W lamp</t>
  </si>
  <si>
    <t>CFT18/1</t>
  </si>
  <si>
    <t>CFT18W</t>
  </si>
  <si>
    <t>Compact Fluorescent, Long twin., (1) 18W lamp</t>
  </si>
  <si>
    <t>CFT22/1</t>
  </si>
  <si>
    <t>CFT22W</t>
  </si>
  <si>
    <t>Compact Fluorescent, twin, (1) 22W lamp</t>
  </si>
  <si>
    <t>CFT22/2</t>
  </si>
  <si>
    <t>Compact Fluorescent, twin, (2) 22W lamp</t>
  </si>
  <si>
    <t>CFT22/4</t>
  </si>
  <si>
    <t>Compact Fluorescent, twin, (4) 22W lamp</t>
  </si>
  <si>
    <t>CFT24/1</t>
  </si>
  <si>
    <t>CFT24W</t>
  </si>
  <si>
    <t>Compact Fluorescent, long twin, (1) 24W lamp</t>
  </si>
  <si>
    <t>CFT28/1</t>
  </si>
  <si>
    <t>CFT28W</t>
  </si>
  <si>
    <t>Compact Fluorescent, twin, (1) 28W lamp</t>
  </si>
  <si>
    <t>CFT28/2</t>
  </si>
  <si>
    <t>Compact Fluorescent, twin, (2) 28W lamp</t>
  </si>
  <si>
    <t>CFT32/1-L</t>
  </si>
  <si>
    <t>CFM32W</t>
  </si>
  <si>
    <t>Compact Fluorescent, twin or multi, (1) 32W lamp</t>
  </si>
  <si>
    <t>CFT32/2-L</t>
  </si>
  <si>
    <t>Compact Fluorescent, twin or multi, (2) 32W lamp</t>
  </si>
  <si>
    <t>CFT32/6-L</t>
  </si>
  <si>
    <t>CFT36/1</t>
  </si>
  <si>
    <t>CFT36W</t>
  </si>
  <si>
    <t>Compact Fluorescent, long twin, (1) 36W lamp</t>
  </si>
  <si>
    <t>F31ILL/T4</t>
  </si>
  <si>
    <t>F31ILL/T4-R</t>
  </si>
  <si>
    <t>F31ILL-H</t>
  </si>
  <si>
    <t>Incandescent, (1) 448W lamp</t>
  </si>
  <si>
    <t>I45/1</t>
  </si>
  <si>
    <t>I45</t>
  </si>
  <si>
    <t>Incandescent, (1) 45W lamp</t>
  </si>
  <si>
    <t>I50/1</t>
  </si>
  <si>
    <t>I50</t>
  </si>
  <si>
    <t>Incandescent, (1) 50W lamp</t>
  </si>
  <si>
    <t>I50/2</t>
  </si>
  <si>
    <t>Incandescent, (2) 50W lamp</t>
  </si>
  <si>
    <t>I500/1</t>
  </si>
  <si>
    <t>I500</t>
  </si>
  <si>
    <t>Incandescent, (1) 500W lamp</t>
  </si>
  <si>
    <t>I52/1</t>
  </si>
  <si>
    <t>I52</t>
  </si>
  <si>
    <t>Incandescent, (1) 52W lamp</t>
  </si>
  <si>
    <t>I52/2</t>
  </si>
  <si>
    <t>Incandescent, (2) 52W lamp</t>
  </si>
  <si>
    <t>I54/1</t>
  </si>
  <si>
    <t>I54</t>
  </si>
  <si>
    <t>Incandescent, (1) 54W lamp</t>
  </si>
  <si>
    <t>I54/2</t>
  </si>
  <si>
    <t>Incandescent, (2) 54W lamp</t>
  </si>
  <si>
    <t>I55/1</t>
  </si>
  <si>
    <t>I55</t>
  </si>
  <si>
    <t>Incandescent, (1) 55W lamp</t>
  </si>
  <si>
    <t>I55/2</t>
  </si>
  <si>
    <t>Incandescent, (2) 55W lamp</t>
  </si>
  <si>
    <t>I60/1</t>
  </si>
  <si>
    <t>I60</t>
  </si>
  <si>
    <t>Incandescent, (1) 60W lamp</t>
  </si>
  <si>
    <t>I60/2</t>
  </si>
  <si>
    <t>Incandescent, (2) 60W lamp</t>
  </si>
  <si>
    <t>I60/3</t>
  </si>
  <si>
    <t>Incandescent, (3) 60W lamp</t>
  </si>
  <si>
    <t>I60/4</t>
  </si>
  <si>
    <t>Incandescent, (4) 60W lamp</t>
  </si>
  <si>
    <t>I60/5</t>
  </si>
  <si>
    <t>Incandescent, (5) 60W lamp</t>
  </si>
  <si>
    <t>I60E/1</t>
  </si>
  <si>
    <t>I60/ES</t>
  </si>
  <si>
    <t>Incandescent, (1) 60W ES lamp</t>
  </si>
  <si>
    <t>I60EL/1</t>
  </si>
  <si>
    <t>I60/ES/LL</t>
  </si>
  <si>
    <t>Incandescent, (1) 60W ES/LL lamp</t>
  </si>
  <si>
    <t>I65/1</t>
  </si>
  <si>
    <t>I65</t>
  </si>
  <si>
    <t>Incandescent, (1) 65W lamp</t>
  </si>
  <si>
    <t>I65/2</t>
  </si>
  <si>
    <t>Incandescent, (2) 65W lamp</t>
  </si>
  <si>
    <t>I67/1</t>
  </si>
  <si>
    <t>I67</t>
  </si>
  <si>
    <t>Incandescent, (1) 67W lamp</t>
  </si>
  <si>
    <t>I67/2</t>
  </si>
  <si>
    <t>Incandescent, (2) 67W lamp</t>
  </si>
  <si>
    <t>I67/3</t>
  </si>
  <si>
    <t>Incandescent, (3) 67W lamp</t>
  </si>
  <si>
    <t>I69/1</t>
  </si>
  <si>
    <t>I69</t>
  </si>
  <si>
    <t>Incandescent, (1) 69W lamp</t>
  </si>
  <si>
    <t>I7.5/1</t>
  </si>
  <si>
    <t>I7.5</t>
  </si>
  <si>
    <t>F28T8-PREM-ES</t>
  </si>
  <si>
    <t>Tungsten exit light, (1) 7.5 W lamp,  used in night light application</t>
  </si>
  <si>
    <t>I7.5/2</t>
  </si>
  <si>
    <t>Tungsten exit light, (2) 7.5 W lamp,  used in night light application</t>
  </si>
  <si>
    <t>I72/1</t>
  </si>
  <si>
    <t>I72</t>
  </si>
  <si>
    <t>Incandescent, (1) 72W lamp</t>
  </si>
  <si>
    <t>I75/1</t>
  </si>
  <si>
    <t>I75</t>
  </si>
  <si>
    <t>Incandescent, (1) 75W lamp</t>
  </si>
  <si>
    <t>I75/2</t>
  </si>
  <si>
    <t>Incandescent, (2) 75W lamp</t>
  </si>
  <si>
    <t>I75/3</t>
  </si>
  <si>
    <t>Incandescent, (3) 75W lamp</t>
  </si>
  <si>
    <t>Fluorescent, (3) 48", STD VHO lamp</t>
  </si>
  <si>
    <t>F44EE</t>
  </si>
  <si>
    <t>Fluorescent, (4) 48", ES lamp</t>
  </si>
  <si>
    <t>F44EE/D4</t>
  </si>
  <si>
    <t>Fluorescent, (4) 48", ES lamp, 4 Ballasts (delamped)</t>
  </si>
  <si>
    <t>F44EHS</t>
  </si>
  <si>
    <t>Fluorescent, (4) 48", ES HO lamp</t>
  </si>
  <si>
    <t>F44EIS</t>
  </si>
  <si>
    <t>Fluorescent, (4) 48" ES Instant Start lamp. Magnetic ballast</t>
  </si>
  <si>
    <t>F44EL</t>
  </si>
  <si>
    <t>Fluorescent, (4) 48", T12 ES lamps, Electronic Ballast</t>
  </si>
  <si>
    <t>F24LL</t>
  </si>
  <si>
    <t>MH70/1</t>
  </si>
  <si>
    <t>MH70</t>
  </si>
  <si>
    <t>Metal Halide, (1) 70W lamp</t>
  </si>
  <si>
    <t>F24LL-R</t>
  </si>
  <si>
    <t>F24SS</t>
  </si>
  <si>
    <t>Fluorescent, (4) 24", STD lamp</t>
  </si>
  <si>
    <t>F26SS</t>
  </si>
  <si>
    <t>Fluorescent, (6) 24", STD lamp</t>
  </si>
  <si>
    <t>F31EE/T2</t>
  </si>
  <si>
    <t>F30T12/ES</t>
  </si>
  <si>
    <t>Fluorescent, (1) 36", ES lamp, Tandem wired</t>
  </si>
  <si>
    <t>F31EL</t>
  </si>
  <si>
    <t>Fluorescent, (1) 36", ES  lamp</t>
  </si>
  <si>
    <t>F31ES</t>
  </si>
  <si>
    <t>F31ES/T2</t>
  </si>
  <si>
    <t>Fluorescent, (1) 36", ES  lamp, Tandem wired</t>
  </si>
  <si>
    <t>F31ILL</t>
  </si>
  <si>
    <t>F25T8</t>
  </si>
  <si>
    <t>F31ILL/T2</t>
  </si>
  <si>
    <t>F31ILL/T2-H</t>
  </si>
  <si>
    <t>F31ILL/T2-R</t>
  </si>
  <si>
    <t>F31ILL/T3</t>
  </si>
  <si>
    <t>F31ILL/T3-R</t>
  </si>
  <si>
    <t xml:space="preserve"> Measure/Site #1 (For multiple sites, scroll down to enter up to 5 different sites)</t>
  </si>
  <si>
    <r>
      <t xml:space="preserve">* </t>
    </r>
    <r>
      <rPr>
        <b/>
        <sz val="14"/>
        <color indexed="48"/>
        <rFont val="Arial"/>
        <family val="2"/>
      </rPr>
      <t>Fixture Codes and associated kW/Fixture can be automatically entered by doubling clicking fixtures in the wattages table</t>
    </r>
  </si>
  <si>
    <t>DESCRIPTION OF TABLE INPUTS</t>
  </si>
  <si>
    <r>
      <t>Area Description/Location -</t>
    </r>
    <r>
      <rPr>
        <sz val="12"/>
        <rFont val="Times New Roman"/>
        <family val="1"/>
      </rPr>
      <t xml:space="preserve"> Description of the physical location in which lighting equipment is found</t>
    </r>
  </si>
  <si>
    <r>
      <t>Usage Group -</t>
    </r>
    <r>
      <rPr>
        <sz val="12"/>
        <rFont val="Times New Roman"/>
        <family val="1"/>
      </rPr>
      <t xml:space="preserve"> A user-defined grouping of lighting fixtures that follow the same usage pattern. (i.e. hours of operation)</t>
    </r>
  </si>
  <si>
    <r>
      <t xml:space="preserve">Exist.  Fixture Code </t>
    </r>
    <r>
      <rPr>
        <sz val="12"/>
        <rFont val="Times New Roman"/>
        <family val="1"/>
      </rPr>
      <t>- The SPC Fixture Code for the existing equipment (Table of Standard Fixture Wattages)</t>
    </r>
  </si>
  <si>
    <r>
      <t>Prop.  kW/Fixture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Allowable energy value for the proposed equipment (Table of Standard Fixture Wattages)</t>
    </r>
  </si>
  <si>
    <r>
      <t>Prop.  kW/Space -</t>
    </r>
    <r>
      <rPr>
        <sz val="12"/>
        <rFont val="Times New Roman"/>
        <family val="1"/>
      </rPr>
      <t>Total demand energy of the line item post-retrofit [Prop. kW/Fixt * Prop. Count]</t>
    </r>
  </si>
  <si>
    <r>
      <t>Prop.  Oper.  Hours –</t>
    </r>
    <r>
      <rPr>
        <sz val="12"/>
        <rFont val="Times New Roman"/>
        <family val="1"/>
      </rPr>
      <t xml:space="preserve"> Annual operating hours of the fixtures after installation of the retrofit lighting equipment</t>
    </r>
  </si>
  <si>
    <t>Compact Fluorescent, quad, (1) 13W lamp, BF=1.05</t>
  </si>
  <si>
    <t>Electronic</t>
  </si>
  <si>
    <t>CFQ13/2</t>
  </si>
  <si>
    <t>Compact Fluorescent, quad, (2) 13W lamp</t>
  </si>
  <si>
    <t>CFQ13/2-L</t>
  </si>
  <si>
    <t>Compact Fluorescent, quad, (2) 13W lamp, BF=1.0</t>
  </si>
  <si>
    <t>CFQ13/3</t>
  </si>
  <si>
    <t>Compact Fluorescent, quad, (3) 13W lamp</t>
  </si>
  <si>
    <t>CFQ15/1</t>
  </si>
  <si>
    <t>CFQ15W</t>
  </si>
  <si>
    <t>Compact Fluorescent, quad, (1) 15W lamp</t>
  </si>
  <si>
    <t>CFQ17/1</t>
  </si>
  <si>
    <t>CFQ17W</t>
  </si>
  <si>
    <t>Compact Fluorescent, quad, (1) 17W lamp</t>
  </si>
  <si>
    <t>CFQ17/2</t>
  </si>
  <si>
    <t>Compact Fluorescent, quad, (2) 17W lamp</t>
  </si>
  <si>
    <t>CFQ18/1</t>
  </si>
  <si>
    <t>CFQ18W</t>
  </si>
  <si>
    <t>Compact Fluorescent, quad, (1) 18W lamp</t>
  </si>
  <si>
    <t>CFQ18/1-L</t>
  </si>
  <si>
    <t>Compact Fluorescent, quad, (1) 18W lamp, BF=1.0</t>
  </si>
  <si>
    <t>CFQ18/2</t>
  </si>
  <si>
    <t>Compact Fluorescent, quad, (2) 18W lamp</t>
  </si>
  <si>
    <t>CFQ18/2-L</t>
  </si>
  <si>
    <t>Compact Fluorescent, quad, (2) 18W lamp, BF=1.0</t>
  </si>
  <si>
    <t>CFQ18/4</t>
  </si>
  <si>
    <t>Compact Fluorescent, quad, (4) 18W lamp</t>
  </si>
  <si>
    <t>CFQ20/1</t>
  </si>
  <si>
    <t>CFQ20W</t>
  </si>
  <si>
    <t>Compact Fluorescent, quad, (1) 20W lamp</t>
  </si>
  <si>
    <t>CFQ20/2</t>
  </si>
  <si>
    <t>Compact Fluorescent, quad, (2) 20W lamp</t>
  </si>
  <si>
    <t>CFQ22/1</t>
  </si>
  <si>
    <t>CFQ22W</t>
  </si>
  <si>
    <t>Compact Fluorescent, Quad, (1) 22W lamp</t>
  </si>
  <si>
    <t>CFQ22/2</t>
  </si>
  <si>
    <t>Compact Fluorescent, Quad, (2) 22W lamp</t>
  </si>
  <si>
    <t>CFQ22/3</t>
  </si>
  <si>
    <t>Compact Fluorescent, Quad, (3) 22W lamp</t>
  </si>
  <si>
    <t>CFQ25/1</t>
  </si>
  <si>
    <t>CFQ25W</t>
  </si>
  <si>
    <t>Project Name:</t>
  </si>
  <si>
    <t>Project Sponsor:</t>
  </si>
  <si>
    <t>Project Site Name:</t>
  </si>
  <si>
    <t>Fluorescent, (3) 96", ES HO lamp, (1) 2-lamp ES Ballast, (1) 1-lamp STD Ballast</t>
  </si>
  <si>
    <t>Mag-ES/STD</t>
  </si>
  <si>
    <t>F83EHS</t>
  </si>
  <si>
    <t>Fluorescent, (3) 96", ES HO lamp</t>
  </si>
  <si>
    <t>F83EL</t>
  </si>
  <si>
    <t>F83ES</t>
  </si>
  <si>
    <t>F83EVS</t>
  </si>
  <si>
    <t>Fluorescent, (3) 96", ES VHO lamp</t>
  </si>
  <si>
    <t>F83ILL</t>
  </si>
  <si>
    <t>OS Incentive</t>
  </si>
  <si>
    <t>Exist. Oper. Hours</t>
  </si>
  <si>
    <t>Prop. Oper. Hours</t>
  </si>
  <si>
    <t>Exist. kWh</t>
  </si>
  <si>
    <t>Prop. kWh</t>
  </si>
  <si>
    <t>OS</t>
  </si>
  <si>
    <t>EMS</t>
  </si>
  <si>
    <t>70 CRI, 20,000 Hr. RSR, Fluorescent, (1) 48", T-8 lamp</t>
  </si>
  <si>
    <t>Mag-ES</t>
  </si>
  <si>
    <t>F36PHL/3</t>
  </si>
  <si>
    <t>F38PHL/4</t>
  </si>
  <si>
    <t>F41PHL</t>
  </si>
  <si>
    <t>F54T5/HO</t>
  </si>
  <si>
    <t>F41PHL/T2</t>
  </si>
  <si>
    <t>F41PL</t>
  </si>
  <si>
    <t>F28T5</t>
  </si>
  <si>
    <t>F41PL/T2</t>
  </si>
  <si>
    <t>F42PHL</t>
  </si>
  <si>
    <t>F42PL</t>
  </si>
  <si>
    <r>
      <t xml:space="preserve">* </t>
    </r>
    <r>
      <rPr>
        <b/>
        <sz val="12"/>
        <rFont val="CG Omega"/>
        <family val="0"/>
      </rPr>
      <t>Prop. kW / Fixt.</t>
    </r>
  </si>
  <si>
    <t>Is CFL?</t>
  </si>
  <si>
    <t>F84EE</t>
  </si>
  <si>
    <t>Fluorescent, (4) 96", ES lamp</t>
  </si>
  <si>
    <t>F84EHE</t>
  </si>
  <si>
    <t>Fluorescent, (4) 96", ES HO lamp</t>
  </si>
  <si>
    <t>F84EHL</t>
  </si>
  <si>
    <t>F84EHS</t>
  </si>
  <si>
    <t>F84EL</t>
  </si>
  <si>
    <t>F84ES</t>
  </si>
  <si>
    <t>F84EVS</t>
  </si>
  <si>
    <t>Fluorescent, (4) 96", ES VHO lamp</t>
  </si>
  <si>
    <t>F84ILL</t>
  </si>
  <si>
    <r>
      <t>*</t>
    </r>
    <r>
      <rPr>
        <b/>
        <sz val="12"/>
        <rFont val="CG Omega"/>
        <family val="0"/>
      </rPr>
      <t xml:space="preserve"> Make &amp; Model of Prop. Fixt.</t>
    </r>
  </si>
  <si>
    <t xml:space="preserve">2017 CALCULATED LIGHTING EQUIPMENT SURVEY TABLE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</si>
</sst>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&quot;$&quot;#,##0.0_);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&quot; /kWh&quot;\);\(&quot;$&quot;#,##0.00\)"/>
    <numFmt numFmtId="171" formatCode="&quot;$&quot;#,##0.00&quot; /therm&quot;\);\(&quot;$&quot;#,##0.00\)"/>
    <numFmt numFmtId="172" formatCode="&quot;$&quot;#,##0.00&quot; /kWh&quot;;\(&quot;$&quot;#,##0.00\)"/>
    <numFmt numFmtId="173" formatCode="&quot;$&quot;#,##0.00&quot; /therm&quot;;\(&quot;$&quot;#,##0.00\)"/>
    <numFmt numFmtId="174" formatCode="#,##0.000"/>
    <numFmt numFmtId="175" formatCode="#,##0.0000"/>
    <numFmt numFmtId="176" formatCode="#,##0.00000"/>
    <numFmt numFmtId="177" formatCode="&quot;$&quot;#,##0.0_);[Red]\(&quot;$&quot;#,##0.0\)"/>
    <numFmt numFmtId="178" formatCode="General_)"/>
    <numFmt numFmtId="179" formatCode="0.00_)"/>
    <numFmt numFmtId="180" formatCode="[$-409]dddd\,\ mmmm\ dd\,\ yyyy"/>
    <numFmt numFmtId="181" formatCode="[$-409]mmmm\ d\,\ yyyy;@"/>
    <numFmt numFmtId="182" formatCode="&quot;$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#,##0.0_);[Red]\(#,##0.0\)"/>
    <numFmt numFmtId="189" formatCode="&quot;$&quot;#,##0.00&quot; /kW&quot;;\(&quot;$&quot;#,##0.00\)"/>
    <numFmt numFmtId="190" formatCode="&quot;$&quot;#,##0"/>
    <numFmt numFmtId="191" formatCode="&quot;$&quot;#,##0.0"/>
    <numFmt numFmtId="192" formatCode="#,##0_);\(#,##0\);0"/>
    <numFmt numFmtId="193" formatCode="#,##0_);;0"/>
    <numFmt numFmtId="194" formatCode="#,##0_);\-#,##0_);0"/>
    <numFmt numFmtId="195" formatCode="#,##0;\-#,##0;0"/>
    <numFmt numFmtId="196" formatCode="#,##0.#;\-#,##0.#;0"/>
    <numFmt numFmtId="197" formatCode="0;0;0"/>
    <numFmt numFmtId="198" formatCode="0;\-0;0"/>
    <numFmt numFmtId="199" formatCode="&quot;$&quot;#,##0.00_);[Red]\(&quot;$&quot;#,##0.00\);&quot;$&quot;0.00"/>
    <numFmt numFmtId="200" formatCode="#,##0.000_);[Red]\(#,##0.000\)"/>
  </numFmts>
  <fonts count="6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6.75"/>
      <color indexed="36"/>
      <name val="Geneva"/>
      <family val="0"/>
    </font>
    <font>
      <sz val="24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2"/>
      <name val="CG Omega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4"/>
      <name val="Geneva"/>
      <family val="0"/>
    </font>
    <font>
      <b/>
      <sz val="12"/>
      <color indexed="10"/>
      <name val="CG Omega"/>
      <family val="0"/>
    </font>
    <font>
      <sz val="10"/>
      <color indexed="10"/>
      <name val="CG Omeg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9"/>
      <name val="Times New Roman"/>
      <family val="1"/>
    </font>
    <font>
      <sz val="10"/>
      <color indexed="9"/>
      <name val="CG Omega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37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78" fontId="19" fillId="33" borderId="11" xfId="0" applyNumberFormat="1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65" fontId="19" fillId="33" borderId="10" xfId="0" applyNumberFormat="1" applyFont="1" applyFill="1" applyBorder="1" applyAlignment="1" applyProtection="1">
      <alignment/>
      <protection locked="0"/>
    </xf>
    <xf numFmtId="0" fontId="19" fillId="33" borderId="10" xfId="0" applyNumberFormat="1" applyFont="1" applyFill="1" applyBorder="1" applyAlignment="1" applyProtection="1">
      <alignment/>
      <protection locked="0"/>
    </xf>
    <xf numFmtId="178" fontId="19" fillId="33" borderId="13" xfId="0" applyNumberFormat="1" applyFont="1" applyFill="1" applyBorder="1" applyAlignment="1" applyProtection="1">
      <alignment horizontal="center"/>
      <protection locked="0"/>
    </xf>
    <xf numFmtId="178" fontId="19" fillId="33" borderId="14" xfId="0" applyNumberFormat="1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horizontal="center"/>
      <protection locked="0"/>
    </xf>
    <xf numFmtId="165" fontId="19" fillId="33" borderId="16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178" fontId="19" fillId="33" borderId="17" xfId="0" applyNumberFormat="1" applyFont="1" applyFill="1" applyBorder="1" applyAlignment="1" applyProtection="1">
      <alignment horizontal="center"/>
      <protection locked="0"/>
    </xf>
    <xf numFmtId="178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horizontal="center"/>
      <protection locked="0"/>
    </xf>
    <xf numFmtId="0" fontId="19" fillId="33" borderId="17" xfId="0" applyFont="1" applyFill="1" applyBorder="1" applyAlignment="1" applyProtection="1">
      <alignment horizontal="center"/>
      <protection locked="0"/>
    </xf>
    <xf numFmtId="165" fontId="19" fillId="33" borderId="17" xfId="0" applyNumberFormat="1" applyFont="1" applyFill="1" applyBorder="1" applyAlignment="1" applyProtection="1">
      <alignment/>
      <protection locked="0"/>
    </xf>
    <xf numFmtId="0" fontId="19" fillId="33" borderId="17" xfId="0" applyNumberFormat="1" applyFont="1" applyFill="1" applyBorder="1" applyAlignment="1" applyProtection="1">
      <alignment/>
      <protection locked="0"/>
    </xf>
    <xf numFmtId="178" fontId="19" fillId="33" borderId="12" xfId="0" applyNumberFormat="1" applyFont="1" applyFill="1" applyBorder="1" applyAlignment="1" applyProtection="1">
      <alignment/>
      <protection locked="0"/>
    </xf>
    <xf numFmtId="178" fontId="19" fillId="33" borderId="15" xfId="0" applyNumberFormat="1" applyFont="1" applyFill="1" applyBorder="1" applyAlignment="1" applyProtection="1">
      <alignment/>
      <protection locked="0"/>
    </xf>
    <xf numFmtId="165" fontId="19" fillId="33" borderId="13" xfId="0" applyNumberFormat="1" applyFont="1" applyFill="1" applyBorder="1" applyAlignment="1" applyProtection="1">
      <alignment/>
      <protection locked="0"/>
    </xf>
    <xf numFmtId="178" fontId="19" fillId="33" borderId="19" xfId="0" applyNumberFormat="1" applyFont="1" applyFill="1" applyBorder="1" applyAlignment="1" applyProtection="1">
      <alignment/>
      <protection locked="0"/>
    </xf>
    <xf numFmtId="178" fontId="19" fillId="33" borderId="20" xfId="0" applyNumberFormat="1" applyFont="1" applyFill="1" applyBorder="1" applyAlignment="1" applyProtection="1">
      <alignment/>
      <protection locked="0"/>
    </xf>
    <xf numFmtId="178" fontId="19" fillId="33" borderId="21" xfId="0" applyNumberFormat="1" applyFont="1" applyFill="1" applyBorder="1" applyAlignment="1" applyProtection="1">
      <alignment/>
      <protection locked="0"/>
    </xf>
    <xf numFmtId="178" fontId="19" fillId="33" borderId="22" xfId="0" applyNumberFormat="1" applyFont="1" applyFill="1" applyBorder="1" applyAlignment="1" applyProtection="1">
      <alignment horizontal="center"/>
      <protection locked="0"/>
    </xf>
    <xf numFmtId="178" fontId="19" fillId="33" borderId="18" xfId="0" applyNumberFormat="1" applyFont="1" applyFill="1" applyBorder="1" applyAlignment="1" applyProtection="1">
      <alignment/>
      <protection locked="0"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9" fillId="33" borderId="23" xfId="0" applyNumberFormat="1" applyFont="1" applyFill="1" applyBorder="1" applyAlignment="1" applyProtection="1">
      <alignment/>
      <protection locked="0"/>
    </xf>
    <xf numFmtId="0" fontId="19" fillId="33" borderId="20" xfId="0" applyNumberFormat="1" applyFont="1" applyFill="1" applyBorder="1" applyAlignment="1" applyProtection="1">
      <alignment/>
      <protection locked="0"/>
    </xf>
    <xf numFmtId="0" fontId="19" fillId="33" borderId="19" xfId="0" applyNumberFormat="1" applyFont="1" applyFill="1" applyBorder="1" applyAlignment="1" applyProtection="1">
      <alignment/>
      <protection locked="0"/>
    </xf>
    <xf numFmtId="0" fontId="19" fillId="33" borderId="21" xfId="0" applyNumberFormat="1" applyFont="1" applyFill="1" applyBorder="1" applyAlignment="1" applyProtection="1">
      <alignment/>
      <protection locked="0"/>
    </xf>
    <xf numFmtId="198" fontId="19" fillId="33" borderId="11" xfId="0" applyNumberFormat="1" applyFont="1" applyFill="1" applyBorder="1" applyAlignment="1" applyProtection="1">
      <alignment horizontal="center"/>
      <protection locked="0"/>
    </xf>
    <xf numFmtId="198" fontId="19" fillId="33" borderId="22" xfId="0" applyNumberFormat="1" applyFont="1" applyFill="1" applyBorder="1" applyAlignment="1" applyProtection="1">
      <alignment horizontal="center"/>
      <protection locked="0"/>
    </xf>
    <xf numFmtId="198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horizontal="center" shrinkToFit="1"/>
      <protection locked="0"/>
    </xf>
    <xf numFmtId="0" fontId="19" fillId="33" borderId="10" xfId="0" applyFont="1" applyFill="1" applyBorder="1" applyAlignment="1" applyProtection="1">
      <alignment horizontal="center" shrinkToFit="1"/>
      <protection locked="0"/>
    </xf>
    <xf numFmtId="0" fontId="19" fillId="33" borderId="17" xfId="0" applyFont="1" applyFill="1" applyBorder="1" applyAlignment="1" applyProtection="1">
      <alignment horizontal="center" shrinkToFit="1"/>
      <protection locked="0"/>
    </xf>
    <xf numFmtId="178" fontId="31" fillId="34" borderId="11" xfId="0" applyNumberFormat="1" applyFont="1" applyFill="1" applyBorder="1" applyAlignment="1" applyProtection="1">
      <alignment horizontal="center"/>
      <protection locked="0"/>
    </xf>
    <xf numFmtId="178" fontId="31" fillId="34" borderId="14" xfId="0" applyNumberFormat="1" applyFont="1" applyFill="1" applyBorder="1" applyAlignment="1" applyProtection="1">
      <alignment horizontal="center"/>
      <protection locked="0"/>
    </xf>
    <xf numFmtId="178" fontId="31" fillId="34" borderId="14" xfId="0" applyNumberFormat="1" applyFont="1" applyFill="1" applyBorder="1" applyAlignment="1" applyProtection="1">
      <alignment/>
      <protection locked="0"/>
    </xf>
    <xf numFmtId="178" fontId="31" fillId="34" borderId="18" xfId="0" applyNumberFormat="1" applyFont="1" applyFill="1" applyBorder="1" applyAlignment="1" applyProtection="1">
      <alignment/>
      <protection locked="0"/>
    </xf>
    <xf numFmtId="178" fontId="31" fillId="34" borderId="24" xfId="0" applyNumberFormat="1" applyFont="1" applyFill="1" applyBorder="1" applyAlignment="1" applyProtection="1">
      <alignment/>
      <protection locked="0"/>
    </xf>
    <xf numFmtId="178" fontId="31" fillId="34" borderId="25" xfId="0" applyNumberFormat="1" applyFont="1" applyFill="1" applyBorder="1" applyAlignment="1" applyProtection="1">
      <alignment/>
      <protection locked="0"/>
    </xf>
    <xf numFmtId="178" fontId="31" fillId="34" borderId="26" xfId="0" applyNumberFormat="1" applyFont="1" applyFill="1" applyBorder="1" applyAlignment="1" applyProtection="1">
      <alignment/>
      <protection locked="0"/>
    </xf>
    <xf numFmtId="0" fontId="32" fillId="0" borderId="27" xfId="58" applyFont="1" applyFill="1" applyBorder="1" applyAlignment="1" applyProtection="1">
      <alignment horizontal="center" wrapText="1"/>
      <protection hidden="1"/>
    </xf>
    <xf numFmtId="0" fontId="32" fillId="0" borderId="28" xfId="58" applyFont="1" applyFill="1" applyBorder="1" applyAlignment="1" applyProtection="1">
      <alignment horizontal="center" wrapText="1"/>
      <protection hidden="1"/>
    </xf>
    <xf numFmtId="165" fontId="32" fillId="0" borderId="29" xfId="58" applyNumberFormat="1" applyFont="1" applyFill="1" applyBorder="1" applyAlignment="1" applyProtection="1">
      <alignment horizontal="center" wrapText="1"/>
      <protection hidden="1"/>
    </xf>
    <xf numFmtId="0" fontId="30" fillId="0" borderId="0" xfId="59" applyFont="1" applyBorder="1" applyAlignment="1">
      <alignment horizontal="center" wrapText="1"/>
      <protection/>
    </xf>
    <xf numFmtId="0" fontId="30" fillId="0" borderId="0" xfId="59" applyFont="1" applyBorder="1">
      <alignment/>
      <protection/>
    </xf>
    <xf numFmtId="0" fontId="30" fillId="0" borderId="12" xfId="59" applyFont="1" applyBorder="1" applyAlignment="1">
      <alignment horizontal="left"/>
      <protection/>
    </xf>
    <xf numFmtId="0" fontId="30" fillId="0" borderId="10" xfId="59" applyFont="1" applyBorder="1" applyAlignment="1">
      <alignment horizontal="left"/>
      <protection/>
    </xf>
    <xf numFmtId="0" fontId="30" fillId="0" borderId="10" xfId="59" applyFont="1" applyBorder="1" applyAlignment="1">
      <alignment horizontal="center"/>
      <protection/>
    </xf>
    <xf numFmtId="0" fontId="30" fillId="0" borderId="10" xfId="59" applyFont="1" applyBorder="1" applyAlignment="1">
      <alignment horizontal="left" wrapText="1"/>
      <protection/>
    </xf>
    <xf numFmtId="165" fontId="30" fillId="0" borderId="24" xfId="59" applyNumberFormat="1" applyFont="1" applyBorder="1" applyAlignment="1">
      <alignment horizontal="center"/>
      <protection/>
    </xf>
    <xf numFmtId="0" fontId="30" fillId="0" borderId="15" xfId="59" applyFont="1" applyBorder="1" applyAlignment="1">
      <alignment horizontal="left"/>
      <protection/>
    </xf>
    <xf numFmtId="0" fontId="30" fillId="0" borderId="13" xfId="59" applyFont="1" applyBorder="1" applyAlignment="1">
      <alignment horizontal="left"/>
      <protection/>
    </xf>
    <xf numFmtId="0" fontId="30" fillId="0" borderId="13" xfId="59" applyFont="1" applyBorder="1" applyAlignment="1">
      <alignment horizontal="center"/>
      <protection/>
    </xf>
    <xf numFmtId="0" fontId="30" fillId="0" borderId="13" xfId="59" applyFont="1" applyBorder="1" applyAlignment="1">
      <alignment horizontal="left" wrapText="1"/>
      <protection/>
    </xf>
    <xf numFmtId="165" fontId="30" fillId="0" borderId="25" xfId="59" applyNumberFormat="1" applyFont="1" applyBorder="1" applyAlignment="1">
      <alignment horizontal="center"/>
      <protection/>
    </xf>
    <xf numFmtId="0" fontId="30" fillId="0" borderId="15" xfId="58" applyFont="1" applyFill="1" applyBorder="1" applyAlignment="1" applyProtection="1">
      <alignment horizontal="left"/>
      <protection hidden="1"/>
    </xf>
    <xf numFmtId="0" fontId="30" fillId="0" borderId="13" xfId="58" applyFont="1" applyFill="1" applyBorder="1" applyAlignment="1" applyProtection="1">
      <alignment horizontal="left"/>
      <protection hidden="1"/>
    </xf>
    <xf numFmtId="0" fontId="30" fillId="0" borderId="13" xfId="58" applyFont="1" applyFill="1" applyBorder="1" applyAlignment="1" applyProtection="1">
      <alignment horizontal="center"/>
      <protection hidden="1"/>
    </xf>
    <xf numFmtId="0" fontId="30" fillId="0" borderId="13" xfId="58" applyFont="1" applyFill="1" applyBorder="1" applyAlignment="1" applyProtection="1">
      <alignment horizontal="left" wrapText="1"/>
      <protection hidden="1"/>
    </xf>
    <xf numFmtId="165" fontId="30" fillId="0" borderId="25" xfId="58" applyNumberFormat="1" applyFont="1" applyFill="1" applyBorder="1" applyAlignment="1" applyProtection="1">
      <alignment horizontal="center"/>
      <protection hidden="1"/>
    </xf>
    <xf numFmtId="0" fontId="30" fillId="0" borderId="19" xfId="58" applyFont="1" applyFill="1" applyBorder="1" applyAlignment="1" applyProtection="1">
      <alignment horizontal="left"/>
      <protection hidden="1"/>
    </xf>
    <xf numFmtId="0" fontId="30" fillId="0" borderId="17" xfId="58" applyFont="1" applyFill="1" applyBorder="1" applyAlignment="1" applyProtection="1">
      <alignment horizontal="left"/>
      <protection hidden="1"/>
    </xf>
    <xf numFmtId="0" fontId="30" fillId="0" borderId="17" xfId="58" applyFont="1" applyFill="1" applyBorder="1" applyAlignment="1" applyProtection="1">
      <alignment horizontal="center"/>
      <protection hidden="1"/>
    </xf>
    <xf numFmtId="0" fontId="30" fillId="0" borderId="17" xfId="58" applyFont="1" applyFill="1" applyBorder="1" applyAlignment="1" applyProtection="1">
      <alignment horizontal="left" wrapText="1"/>
      <protection hidden="1"/>
    </xf>
    <xf numFmtId="165" fontId="30" fillId="0" borderId="26" xfId="58" applyNumberFormat="1" applyFont="1" applyFill="1" applyBorder="1" applyAlignment="1" applyProtection="1">
      <alignment horizontal="center"/>
      <protection hidden="1"/>
    </xf>
    <xf numFmtId="0" fontId="30" fillId="0" borderId="12" xfId="58" applyFont="1" applyFill="1" applyBorder="1" applyAlignment="1" applyProtection="1">
      <alignment horizontal="left"/>
      <protection hidden="1"/>
    </xf>
    <xf numFmtId="0" fontId="30" fillId="0" borderId="10" xfId="58" applyFont="1" applyFill="1" applyBorder="1" applyAlignment="1" applyProtection="1">
      <alignment horizontal="left"/>
      <protection hidden="1"/>
    </xf>
    <xf numFmtId="0" fontId="30" fillId="0" borderId="10" xfId="58" applyFont="1" applyFill="1" applyBorder="1" applyAlignment="1" applyProtection="1">
      <alignment horizontal="center"/>
      <protection hidden="1"/>
    </xf>
    <xf numFmtId="0" fontId="30" fillId="0" borderId="10" xfId="58" applyFont="1" applyFill="1" applyBorder="1" applyAlignment="1" applyProtection="1">
      <alignment horizontal="left" wrapText="1"/>
      <protection hidden="1"/>
    </xf>
    <xf numFmtId="165" fontId="30" fillId="0" borderId="24" xfId="58" applyNumberFormat="1" applyFont="1" applyFill="1" applyBorder="1" applyAlignment="1" applyProtection="1">
      <alignment horizontal="center"/>
      <protection hidden="1"/>
    </xf>
    <xf numFmtId="0" fontId="30" fillId="0" borderId="19" xfId="59" applyFont="1" applyBorder="1" applyAlignment="1">
      <alignment horizontal="left"/>
      <protection/>
    </xf>
    <xf numFmtId="0" fontId="30" fillId="0" borderId="17" xfId="59" applyFont="1" applyBorder="1" applyAlignment="1">
      <alignment horizontal="left"/>
      <protection/>
    </xf>
    <xf numFmtId="0" fontId="30" fillId="0" borderId="17" xfId="59" applyFont="1" applyBorder="1" applyAlignment="1">
      <alignment horizontal="center"/>
      <protection/>
    </xf>
    <xf numFmtId="0" fontId="30" fillId="0" borderId="17" xfId="59" applyFont="1" applyBorder="1" applyAlignment="1">
      <alignment horizontal="left" wrapText="1"/>
      <protection/>
    </xf>
    <xf numFmtId="165" fontId="30" fillId="0" borderId="26" xfId="59" applyNumberFormat="1" applyFont="1" applyBorder="1" applyAlignment="1">
      <alignment horizontal="center"/>
      <protection/>
    </xf>
    <xf numFmtId="0" fontId="30" fillId="0" borderId="10" xfId="42" applyNumberFormat="1" applyFont="1" applyFill="1" applyBorder="1" applyAlignment="1" applyProtection="1">
      <alignment horizontal="center"/>
      <protection hidden="1"/>
    </xf>
    <xf numFmtId="165" fontId="30" fillId="0" borderId="24" xfId="42" applyNumberFormat="1" applyFont="1" applyFill="1" applyBorder="1" applyAlignment="1" applyProtection="1">
      <alignment/>
      <protection hidden="1"/>
    </xf>
    <xf numFmtId="0" fontId="30" fillId="0" borderId="13" xfId="42" applyNumberFormat="1" applyFont="1" applyFill="1" applyBorder="1" applyAlignment="1" applyProtection="1">
      <alignment horizontal="center"/>
      <protection hidden="1"/>
    </xf>
    <xf numFmtId="165" fontId="30" fillId="0" borderId="25" xfId="42" applyNumberFormat="1" applyFont="1" applyFill="1" applyBorder="1" applyAlignment="1" applyProtection="1">
      <alignment/>
      <protection hidden="1"/>
    </xf>
    <xf numFmtId="0" fontId="30" fillId="0" borderId="17" xfId="42" applyNumberFormat="1" applyFont="1" applyFill="1" applyBorder="1" applyAlignment="1" applyProtection="1">
      <alignment horizontal="center"/>
      <protection hidden="1"/>
    </xf>
    <xf numFmtId="165" fontId="30" fillId="0" borderId="26" xfId="42" applyNumberFormat="1" applyFont="1" applyFill="1" applyBorder="1" applyAlignment="1" applyProtection="1">
      <alignment/>
      <protection hidden="1"/>
    </xf>
    <xf numFmtId="0" fontId="30" fillId="0" borderId="0" xfId="59" applyFont="1" applyBorder="1" applyAlignment="1">
      <alignment wrapText="1"/>
      <protection/>
    </xf>
    <xf numFmtId="165" fontId="30" fillId="0" borderId="0" xfId="59" applyNumberFormat="1" applyFont="1" applyBorder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7" fillId="0" borderId="32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3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5" fillId="0" borderId="35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14" fillId="0" borderId="36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7" fillId="0" borderId="38" xfId="0" applyFont="1" applyBorder="1" applyAlignment="1" applyProtection="1">
      <alignment horizontal="centerContinuous"/>
      <protection/>
    </xf>
    <xf numFmtId="0" fontId="0" fillId="0" borderId="39" xfId="0" applyBorder="1" applyAlignment="1" applyProtection="1">
      <alignment horizontal="centerContinuous"/>
      <protection/>
    </xf>
    <xf numFmtId="0" fontId="0" fillId="0" borderId="40" xfId="0" applyBorder="1" applyAlignment="1" applyProtection="1">
      <alignment horizontal="centerContinuous"/>
      <protection/>
    </xf>
    <xf numFmtId="178" fontId="17" fillId="0" borderId="41" xfId="0" applyNumberFormat="1" applyFont="1" applyFill="1" applyBorder="1" applyAlignment="1" applyProtection="1">
      <alignment horizontal="center" wrapText="1"/>
      <protection/>
    </xf>
    <xf numFmtId="178" fontId="17" fillId="0" borderId="42" xfId="0" applyNumberFormat="1" applyFont="1" applyFill="1" applyBorder="1" applyAlignment="1" applyProtection="1">
      <alignment horizontal="center" wrapText="1"/>
      <protection/>
    </xf>
    <xf numFmtId="178" fontId="17" fillId="0" borderId="43" xfId="0" applyNumberFormat="1" applyFont="1" applyFill="1" applyBorder="1" applyAlignment="1" applyProtection="1">
      <alignment horizontal="center" wrapText="1"/>
      <protection/>
    </xf>
    <xf numFmtId="178" fontId="22" fillId="0" borderId="42" xfId="0" applyNumberFormat="1" applyFont="1" applyFill="1" applyBorder="1" applyAlignment="1" applyProtection="1">
      <alignment horizontal="center" wrapText="1"/>
      <protection/>
    </xf>
    <xf numFmtId="178" fontId="17" fillId="0" borderId="44" xfId="0" applyNumberFormat="1" applyFont="1" applyFill="1" applyBorder="1" applyAlignment="1" applyProtection="1">
      <alignment horizontal="center" wrapText="1"/>
      <protection/>
    </xf>
    <xf numFmtId="178" fontId="17" fillId="0" borderId="29" xfId="0" applyNumberFormat="1" applyFont="1" applyFill="1" applyBorder="1" applyAlignment="1" applyProtection="1">
      <alignment horizontal="center" wrapText="1"/>
      <protection/>
    </xf>
    <xf numFmtId="178" fontId="17" fillId="0" borderId="3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wrapText="1"/>
      <protection/>
    </xf>
    <xf numFmtId="178" fontId="18" fillId="0" borderId="12" xfId="0" applyNumberFormat="1" applyFont="1" applyBorder="1" applyAlignment="1" applyProtection="1">
      <alignment/>
      <protection/>
    </xf>
    <xf numFmtId="165" fontId="19" fillId="0" borderId="10" xfId="0" applyNumberFormat="1" applyFont="1" applyFill="1" applyBorder="1" applyAlignment="1" applyProtection="1">
      <alignment/>
      <protection/>
    </xf>
    <xf numFmtId="4" fontId="19" fillId="0" borderId="45" xfId="0" applyNumberFormat="1" applyFont="1" applyFill="1" applyBorder="1" applyAlignment="1" applyProtection="1">
      <alignment shrinkToFit="1"/>
      <protection/>
    </xf>
    <xf numFmtId="4" fontId="19" fillId="0" borderId="44" xfId="0" applyNumberFormat="1" applyFont="1" applyFill="1" applyBorder="1" applyAlignment="1" applyProtection="1">
      <alignment shrinkToFit="1"/>
      <protection/>
    </xf>
    <xf numFmtId="165" fontId="19" fillId="0" borderId="41" xfId="42" applyNumberFormat="1" applyFont="1" applyFill="1" applyBorder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 shrinkToFit="1"/>
      <protection/>
    </xf>
    <xf numFmtId="4" fontId="19" fillId="0" borderId="24" xfId="0" applyNumberFormat="1" applyFont="1" applyFill="1" applyBorder="1" applyAlignment="1" applyProtection="1">
      <alignment horizontal="right" shrinkToFit="1"/>
      <protection/>
    </xf>
    <xf numFmtId="178" fontId="4" fillId="0" borderId="0" xfId="0" applyNumberFormat="1" applyFont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165" fontId="19" fillId="0" borderId="16" xfId="0" applyNumberFormat="1" applyFont="1" applyFill="1" applyBorder="1" applyAlignment="1" applyProtection="1">
      <alignment/>
      <protection/>
    </xf>
    <xf numFmtId="4" fontId="19" fillId="0" borderId="25" xfId="0" applyNumberFormat="1" applyFont="1" applyFill="1" applyBorder="1" applyAlignment="1" applyProtection="1">
      <alignment shrinkToFit="1"/>
      <protection/>
    </xf>
    <xf numFmtId="4" fontId="19" fillId="0" borderId="13" xfId="0" applyNumberFormat="1" applyFont="1" applyFill="1" applyBorder="1" applyAlignment="1" applyProtection="1">
      <alignment shrinkToFit="1"/>
      <protection/>
    </xf>
    <xf numFmtId="165" fontId="19" fillId="0" borderId="15" xfId="42" applyNumberFormat="1" applyFont="1" applyFill="1" applyBorder="1" applyAlignment="1" applyProtection="1">
      <alignment/>
      <protection/>
    </xf>
    <xf numFmtId="4" fontId="19" fillId="0" borderId="25" xfId="0" applyNumberFormat="1" applyFont="1" applyFill="1" applyBorder="1" applyAlignment="1" applyProtection="1">
      <alignment horizontal="right" shrinkToFit="1"/>
      <protection/>
    </xf>
    <xf numFmtId="178" fontId="18" fillId="0" borderId="19" xfId="0" applyNumberFormat="1" applyFont="1" applyBorder="1" applyAlignment="1" applyProtection="1">
      <alignment/>
      <protection/>
    </xf>
    <xf numFmtId="165" fontId="19" fillId="0" borderId="17" xfId="0" applyNumberFormat="1" applyFont="1" applyFill="1" applyBorder="1" applyAlignment="1" applyProtection="1">
      <alignment/>
      <protection/>
    </xf>
    <xf numFmtId="4" fontId="19" fillId="0" borderId="46" xfId="0" applyNumberFormat="1" applyFont="1" applyFill="1" applyBorder="1" applyAlignment="1" applyProtection="1">
      <alignment shrinkToFit="1"/>
      <protection/>
    </xf>
    <xf numFmtId="4" fontId="19" fillId="0" borderId="18" xfId="0" applyNumberFormat="1" applyFont="1" applyFill="1" applyBorder="1" applyAlignment="1" applyProtection="1">
      <alignment shrinkToFit="1"/>
      <protection/>
    </xf>
    <xf numFmtId="165" fontId="19" fillId="0" borderId="19" xfId="42" applyNumberFormat="1" applyFont="1" applyFill="1" applyBorder="1" applyAlignment="1" applyProtection="1">
      <alignment/>
      <protection/>
    </xf>
    <xf numFmtId="4" fontId="19" fillId="0" borderId="17" xfId="0" applyNumberFormat="1" applyFont="1" applyFill="1" applyBorder="1" applyAlignment="1" applyProtection="1">
      <alignment shrinkToFit="1"/>
      <protection/>
    </xf>
    <xf numFmtId="4" fontId="19" fillId="0" borderId="26" xfId="0" applyNumberFormat="1" applyFont="1" applyFill="1" applyBorder="1" applyAlignment="1" applyProtection="1">
      <alignment horizontal="right" shrinkToFit="1"/>
      <protection/>
    </xf>
    <xf numFmtId="0" fontId="19" fillId="0" borderId="0" xfId="0" applyFont="1" applyBorder="1" applyAlignment="1" applyProtection="1">
      <alignment/>
      <protection/>
    </xf>
    <xf numFmtId="166" fontId="20" fillId="35" borderId="35" xfId="42" applyNumberFormat="1" applyFont="1" applyFill="1" applyBorder="1" applyAlignment="1" applyProtection="1">
      <alignment horizontal="right"/>
      <protection/>
    </xf>
    <xf numFmtId="166" fontId="20" fillId="35" borderId="47" xfId="42" applyNumberFormat="1" applyFont="1" applyFill="1" applyBorder="1" applyAlignment="1" applyProtection="1">
      <alignment/>
      <protection/>
    </xf>
    <xf numFmtId="166" fontId="20" fillId="35" borderId="48" xfId="42" applyNumberFormat="1" applyFont="1" applyFill="1" applyBorder="1" applyAlignment="1" applyProtection="1">
      <alignment/>
      <protection/>
    </xf>
    <xf numFmtId="166" fontId="20" fillId="35" borderId="49" xfId="42" applyNumberFormat="1" applyFont="1" applyFill="1" applyBorder="1" applyAlignment="1" applyProtection="1">
      <alignment/>
      <protection/>
    </xf>
    <xf numFmtId="4" fontId="20" fillId="35" borderId="47" xfId="42" applyNumberFormat="1" applyFont="1" applyFill="1" applyBorder="1" applyAlignment="1" applyProtection="1">
      <alignment/>
      <protection/>
    </xf>
    <xf numFmtId="4" fontId="20" fillId="35" borderId="48" xfId="42" applyNumberFormat="1" applyFont="1" applyFill="1" applyBorder="1" applyAlignment="1" applyProtection="1">
      <alignment shrinkToFit="1"/>
      <protection/>
    </xf>
    <xf numFmtId="0" fontId="19" fillId="35" borderId="49" xfId="0" applyFont="1" applyFill="1" applyBorder="1" applyAlignment="1" applyProtection="1">
      <alignment/>
      <protection/>
    </xf>
    <xf numFmtId="4" fontId="20" fillId="35" borderId="50" xfId="42" applyNumberFormat="1" applyFont="1" applyFill="1" applyBorder="1" applyAlignment="1" applyProtection="1">
      <alignment shrinkToFit="1"/>
      <protection/>
    </xf>
    <xf numFmtId="166" fontId="20" fillId="35" borderId="50" xfId="42" applyNumberFormat="1" applyFont="1" applyFill="1" applyBorder="1" applyAlignment="1" applyProtection="1">
      <alignment/>
      <protection/>
    </xf>
    <xf numFmtId="1" fontId="20" fillId="35" borderId="51" xfId="42" applyNumberFormat="1" applyFont="1" applyFill="1" applyBorder="1" applyAlignment="1" applyProtection="1">
      <alignment/>
      <protection/>
    </xf>
    <xf numFmtId="182" fontId="20" fillId="35" borderId="47" xfId="42" applyNumberFormat="1" applyFont="1" applyFill="1" applyBorder="1" applyAlignment="1" applyProtection="1">
      <alignment/>
      <protection/>
    </xf>
    <xf numFmtId="2" fontId="20" fillId="35" borderId="47" xfId="42" applyNumberFormat="1" applyFont="1" applyFill="1" applyBorder="1" applyAlignment="1" applyProtection="1">
      <alignment/>
      <protection/>
    </xf>
    <xf numFmtId="4" fontId="20" fillId="35" borderId="47" xfId="42" applyNumberFormat="1" applyFont="1" applyFill="1" applyBorder="1" applyAlignment="1" applyProtection="1">
      <alignment shrinkToFit="1"/>
      <protection/>
    </xf>
    <xf numFmtId="4" fontId="20" fillId="35" borderId="47" xfId="42" applyNumberFormat="1" applyFont="1" applyFill="1" applyBorder="1" applyAlignment="1" applyProtection="1">
      <alignment horizontal="right" shrinkToFit="1"/>
      <protection/>
    </xf>
    <xf numFmtId="0" fontId="23" fillId="0" borderId="0" xfId="0" applyFont="1" applyBorder="1" applyAlignment="1" applyProtection="1">
      <alignment/>
      <protection/>
    </xf>
    <xf numFmtId="166" fontId="20" fillId="0" borderId="0" xfId="42" applyNumberFormat="1" applyFont="1" applyFill="1" applyBorder="1" applyAlignment="1" applyProtection="1">
      <alignment horizontal="right"/>
      <protection/>
    </xf>
    <xf numFmtId="166" fontId="20" fillId="0" borderId="0" xfId="42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" fontId="20" fillId="0" borderId="0" xfId="42" applyNumberFormat="1" applyFont="1" applyFill="1" applyBorder="1" applyAlignment="1" applyProtection="1">
      <alignment/>
      <protection/>
    </xf>
    <xf numFmtId="182" fontId="20" fillId="0" borderId="0" xfId="42" applyNumberFormat="1" applyFont="1" applyFill="1" applyBorder="1" applyAlignment="1" applyProtection="1">
      <alignment/>
      <protection/>
    </xf>
    <xf numFmtId="2" fontId="20" fillId="0" borderId="0" xfId="42" applyNumberFormat="1" applyFont="1" applyFill="1" applyBorder="1" applyAlignment="1" applyProtection="1">
      <alignment/>
      <protection/>
    </xf>
    <xf numFmtId="3" fontId="20" fillId="0" borderId="0" xfId="42" applyNumberFormat="1" applyFont="1" applyFill="1" applyBorder="1" applyAlignment="1" applyProtection="1">
      <alignment/>
      <protection/>
    </xf>
    <xf numFmtId="3" fontId="20" fillId="0" borderId="0" xfId="42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66" fontId="27" fillId="0" borderId="0" xfId="42" applyNumberFormat="1" applyFont="1" applyFill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center"/>
      <protection/>
    </xf>
    <xf numFmtId="0" fontId="17" fillId="0" borderId="40" xfId="0" applyFont="1" applyBorder="1" applyAlignment="1" applyProtection="1">
      <alignment horizontal="center"/>
      <protection/>
    </xf>
    <xf numFmtId="0" fontId="8" fillId="0" borderId="52" xfId="0" applyFont="1" applyFill="1" applyBorder="1" applyAlignment="1" applyProtection="1">
      <alignment horizontal="left"/>
      <protection/>
    </xf>
    <xf numFmtId="0" fontId="21" fillId="0" borderId="52" xfId="0" applyFont="1" applyBorder="1" applyAlignment="1" applyProtection="1">
      <alignment horizontal="left"/>
      <protection/>
    </xf>
    <xf numFmtId="0" fontId="8" fillId="33" borderId="52" xfId="0" applyFont="1" applyFill="1" applyBorder="1" applyAlignment="1" applyProtection="1">
      <alignment horizontal="left"/>
      <protection locked="0"/>
    </xf>
    <xf numFmtId="0" fontId="17" fillId="0" borderId="39" xfId="0" applyFont="1" applyBorder="1" applyAlignment="1" applyProtection="1">
      <alignment horizontal="center" wrapText="1"/>
      <protection/>
    </xf>
    <xf numFmtId="0" fontId="21" fillId="33" borderId="52" xfId="0" applyFont="1" applyFill="1" applyBorder="1" applyAlignment="1" applyProtection="1">
      <alignment horizontal="left"/>
      <protection locked="0"/>
    </xf>
    <xf numFmtId="0" fontId="4" fillId="0" borderId="52" xfId="0" applyFont="1" applyFill="1" applyBorder="1" applyAlignment="1" applyProtection="1">
      <alignment horizontal="center"/>
      <protection/>
    </xf>
    <xf numFmtId="0" fontId="33" fillId="0" borderId="27" xfId="58" applyFont="1" applyFill="1" applyBorder="1" applyAlignment="1" applyProtection="1">
      <alignment horizontal="center"/>
      <protection hidden="1"/>
    </xf>
    <xf numFmtId="0" fontId="33" fillId="0" borderId="28" xfId="58" applyFont="1" applyFill="1" applyBorder="1" applyAlignment="1" applyProtection="1">
      <alignment horizontal="center"/>
      <protection hidden="1"/>
    </xf>
    <xf numFmtId="0" fontId="33" fillId="0" borderId="29" xfId="58" applyFont="1" applyFill="1" applyBorder="1" applyAlignment="1" applyProtection="1">
      <alignment horizontal="center"/>
      <protection hidden="1"/>
    </xf>
    <xf numFmtId="0" fontId="25" fillId="0" borderId="27" xfId="58" applyFont="1" applyFill="1" applyBorder="1" applyAlignment="1" applyProtection="1">
      <alignment horizontal="center"/>
      <protection hidden="1"/>
    </xf>
    <xf numFmtId="0" fontId="25" fillId="0" borderId="28" xfId="58" applyFont="1" applyFill="1" applyBorder="1" applyAlignment="1" applyProtection="1">
      <alignment horizontal="center"/>
      <protection hidden="1"/>
    </xf>
    <xf numFmtId="0" fontId="25" fillId="0" borderId="29" xfId="58" applyFont="1" applyFill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 dec" xfId="57"/>
    <cellStyle name="Normal_2004 Lighting Table" xfId="58"/>
    <cellStyle name="Normal_Master Lighting Table 20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FFEB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H164"/>
  <sheetViews>
    <sheetView showGridLines="0"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0" defaultRowHeight="12" zeroHeight="1"/>
  <cols>
    <col min="1" max="1" width="6.625" style="90" customWidth="1"/>
    <col min="2" max="2" width="21.25390625" style="90" customWidth="1"/>
    <col min="3" max="3" width="14.875" style="90" customWidth="1"/>
    <col min="4" max="4" width="8.75390625" style="90" customWidth="1"/>
    <col min="5" max="5" width="11.75390625" style="90" customWidth="1"/>
    <col min="6" max="6" width="8.875" style="90" customWidth="1"/>
    <col min="7" max="7" width="9.75390625" style="90" customWidth="1"/>
    <col min="8" max="8" width="9.125" style="90" customWidth="1"/>
    <col min="9" max="9" width="9.625" style="90" customWidth="1"/>
    <col min="10" max="10" width="9.125" style="90" customWidth="1"/>
    <col min="11" max="11" width="14.25390625" style="90" customWidth="1"/>
    <col min="12" max="12" width="9.875" style="90" bestFit="1" customWidth="1"/>
    <col min="13" max="13" width="10.25390625" style="90" customWidth="1"/>
    <col min="14" max="15" width="9.875" style="90" customWidth="1"/>
    <col min="16" max="16" width="10.00390625" style="90" customWidth="1"/>
    <col min="17" max="17" width="11.00390625" style="90" customWidth="1"/>
    <col min="18" max="18" width="12.25390625" style="90" customWidth="1"/>
    <col min="19" max="19" width="12.75390625" style="90" hidden="1" customWidth="1"/>
    <col min="20" max="20" width="11.125" style="90" hidden="1" customWidth="1"/>
    <col min="21" max="21" width="9.125" style="90" customWidth="1"/>
    <col min="22" max="22" width="13.75390625" style="90" customWidth="1"/>
    <col min="23" max="23" width="11.875" style="107" customWidth="1"/>
    <col min="24" max="24" width="3.25390625" style="90" customWidth="1"/>
    <col min="25" max="27" width="12.25390625" style="90" hidden="1" customWidth="1"/>
    <col min="28" max="28" width="9.125" style="90" hidden="1" customWidth="1"/>
    <col min="29" max="29" width="10.25390625" style="90" hidden="1" customWidth="1"/>
    <col min="30" max="32" width="17.00390625" style="90" hidden="1" customWidth="1"/>
    <col min="33" max="33" width="11.625" style="90" hidden="1" customWidth="1"/>
    <col min="34" max="16384" width="9.125" style="90" hidden="1" customWidth="1"/>
  </cols>
  <sheetData>
    <row r="1" spans="1:33" ht="37.5" customHeight="1" thickBot="1">
      <c r="A1" s="89" t="s">
        <v>1572</v>
      </c>
      <c r="M1" s="91"/>
      <c r="N1" s="91"/>
      <c r="O1" s="91"/>
      <c r="P1" s="92"/>
      <c r="Q1" s="92"/>
      <c r="R1" s="92"/>
      <c r="S1" s="92"/>
      <c r="T1" s="92"/>
      <c r="U1" s="92"/>
      <c r="W1" s="93" t="s">
        <v>948</v>
      </c>
      <c r="Z1" s="90" t="s">
        <v>894</v>
      </c>
      <c r="AA1" s="107">
        <v>1</v>
      </c>
      <c r="AB1" s="108"/>
      <c r="AC1" s="90">
        <v>0</v>
      </c>
      <c r="AE1" s="109" t="s">
        <v>13</v>
      </c>
      <c r="AF1" s="109" t="s">
        <v>14</v>
      </c>
      <c r="AG1" s="109" t="s">
        <v>782</v>
      </c>
    </row>
    <row r="2" spans="1:33" s="94" customFormat="1" ht="21" customHeight="1">
      <c r="A2" s="94" t="s">
        <v>1477</v>
      </c>
      <c r="P2" s="95"/>
      <c r="Q2" s="96" t="s">
        <v>945</v>
      </c>
      <c r="R2" s="97"/>
      <c r="S2" s="97"/>
      <c r="T2" s="98"/>
      <c r="U2" s="98"/>
      <c r="V2" s="99"/>
      <c r="W2" s="100"/>
      <c r="Z2" s="90" t="s">
        <v>1544</v>
      </c>
      <c r="AA2" s="90">
        <v>2</v>
      </c>
      <c r="AB2" s="90" t="s">
        <v>923</v>
      </c>
      <c r="AC2" s="90">
        <v>16.5</v>
      </c>
      <c r="AE2" s="110">
        <v>5</v>
      </c>
      <c r="AF2" s="110">
        <v>13</v>
      </c>
      <c r="AG2" s="110">
        <v>1.5</v>
      </c>
    </row>
    <row r="3" spans="1:33" s="94" customFormat="1" ht="21" customHeight="1">
      <c r="A3" s="101" t="s">
        <v>1478</v>
      </c>
      <c r="P3" s="95"/>
      <c r="Q3" s="102"/>
      <c r="R3" s="103"/>
      <c r="S3" s="103"/>
      <c r="T3" s="104"/>
      <c r="U3" s="105"/>
      <c r="V3" s="105"/>
      <c r="W3" s="106"/>
      <c r="Z3" s="90" t="s">
        <v>1545</v>
      </c>
      <c r="AA3" s="90">
        <v>3</v>
      </c>
      <c r="AB3" s="90" t="s">
        <v>924</v>
      </c>
      <c r="AC3" s="90">
        <v>44</v>
      </c>
      <c r="AE3" s="110">
        <v>14</v>
      </c>
      <c r="AF3" s="110">
        <v>26</v>
      </c>
      <c r="AG3" s="110">
        <v>3.5</v>
      </c>
    </row>
    <row r="4" spans="2:33" s="94" customFormat="1" ht="22.5">
      <c r="B4" s="111" t="s">
        <v>1527</v>
      </c>
      <c r="C4" s="205"/>
      <c r="D4" s="205"/>
      <c r="E4" s="205"/>
      <c r="F4" s="111"/>
      <c r="H4" s="111" t="s">
        <v>1528</v>
      </c>
      <c r="I4" s="207"/>
      <c r="J4" s="207"/>
      <c r="K4" s="207"/>
      <c r="Q4" s="102" t="s">
        <v>944</v>
      </c>
      <c r="R4" s="208"/>
      <c r="S4" s="208"/>
      <c r="T4" s="208"/>
      <c r="U4" s="208"/>
      <c r="V4" s="208"/>
      <c r="W4" s="106"/>
      <c r="Z4" s="90" t="s">
        <v>903</v>
      </c>
      <c r="AA4" s="90">
        <v>4</v>
      </c>
      <c r="AB4" s="90" t="s">
        <v>925</v>
      </c>
      <c r="AC4" s="90">
        <v>44</v>
      </c>
      <c r="AE4" s="110">
        <v>14</v>
      </c>
      <c r="AF4" s="110">
        <v>26</v>
      </c>
      <c r="AG4" s="110">
        <v>6</v>
      </c>
    </row>
    <row r="5" spans="2:33" s="94" customFormat="1" ht="22.5" thickBot="1">
      <c r="B5" s="111" t="s">
        <v>1529</v>
      </c>
      <c r="C5" s="205"/>
      <c r="D5" s="205"/>
      <c r="E5" s="205"/>
      <c r="F5" s="112"/>
      <c r="G5" s="112"/>
      <c r="H5" s="112"/>
      <c r="I5" s="112"/>
      <c r="J5" s="112"/>
      <c r="K5" s="113"/>
      <c r="Q5" s="114" t="s">
        <v>324</v>
      </c>
      <c r="R5" s="115"/>
      <c r="S5" s="115"/>
      <c r="T5" s="116"/>
      <c r="U5" s="117"/>
      <c r="V5" s="117"/>
      <c r="W5" s="118"/>
      <c r="AE5" s="110">
        <v>27</v>
      </c>
      <c r="AF5" s="110">
        <v>1000</v>
      </c>
      <c r="AG5" s="110">
        <v>4.25</v>
      </c>
    </row>
    <row r="6" spans="2:23" s="119" customFormat="1" ht="7.5" customHeight="1" thickBot="1">
      <c r="B6" s="90"/>
      <c r="C6" s="90"/>
      <c r="D6" s="90"/>
      <c r="W6" s="120"/>
    </row>
    <row r="7" spans="1:23" ht="19.5" customHeight="1" thickBot="1">
      <c r="A7" s="121" t="s">
        <v>499</v>
      </c>
      <c r="B7" s="122"/>
      <c r="C7" s="123"/>
      <c r="D7" s="200" t="s">
        <v>506</v>
      </c>
      <c r="E7" s="201"/>
      <c r="F7" s="201"/>
      <c r="G7" s="201"/>
      <c r="H7" s="201"/>
      <c r="I7" s="202"/>
      <c r="J7" s="198" t="s">
        <v>505</v>
      </c>
      <c r="K7" s="206"/>
      <c r="L7" s="206"/>
      <c r="M7" s="206"/>
      <c r="N7" s="206"/>
      <c r="O7" s="206"/>
      <c r="P7" s="206"/>
      <c r="Q7" s="206"/>
      <c r="R7" s="199"/>
      <c r="S7" s="198"/>
      <c r="T7" s="199"/>
      <c r="U7" s="200" t="s">
        <v>500</v>
      </c>
      <c r="V7" s="201"/>
      <c r="W7" s="202"/>
    </row>
    <row r="8" spans="1:34" s="131" customFormat="1" ht="63.75" customHeight="1" thickBot="1">
      <c r="A8" s="124" t="s">
        <v>946</v>
      </c>
      <c r="B8" s="125" t="s">
        <v>501</v>
      </c>
      <c r="C8" s="126" t="s">
        <v>947</v>
      </c>
      <c r="D8" s="124" t="s">
        <v>783</v>
      </c>
      <c r="E8" s="127" t="s">
        <v>908</v>
      </c>
      <c r="F8" s="127" t="s">
        <v>907</v>
      </c>
      <c r="G8" s="128" t="s">
        <v>905</v>
      </c>
      <c r="H8" s="125" t="s">
        <v>507</v>
      </c>
      <c r="I8" s="129" t="s">
        <v>1542</v>
      </c>
      <c r="J8" s="124" t="s">
        <v>784</v>
      </c>
      <c r="K8" s="127" t="s">
        <v>1571</v>
      </c>
      <c r="L8" s="127" t="s">
        <v>1558</v>
      </c>
      <c r="M8" s="128" t="s">
        <v>1541</v>
      </c>
      <c r="N8" s="125" t="s">
        <v>508</v>
      </c>
      <c r="O8" s="128" t="s">
        <v>1543</v>
      </c>
      <c r="P8" s="128" t="s">
        <v>509</v>
      </c>
      <c r="Q8" s="126" t="s">
        <v>415</v>
      </c>
      <c r="R8" s="126" t="s">
        <v>922</v>
      </c>
      <c r="S8" s="124"/>
      <c r="T8" s="130"/>
      <c r="U8" s="124" t="s">
        <v>502</v>
      </c>
      <c r="V8" s="125" t="s">
        <v>503</v>
      </c>
      <c r="W8" s="126" t="s">
        <v>504</v>
      </c>
      <c r="Y8" s="132" t="s">
        <v>1539</v>
      </c>
      <c r="Z8" s="132" t="s">
        <v>927</v>
      </c>
      <c r="AA8" s="132" t="s">
        <v>928</v>
      </c>
      <c r="AB8" s="133" t="s">
        <v>1559</v>
      </c>
      <c r="AC8" s="132" t="s">
        <v>900</v>
      </c>
      <c r="AD8" s="134" t="s">
        <v>899</v>
      </c>
      <c r="AE8" s="133" t="s">
        <v>901</v>
      </c>
      <c r="AF8" s="133" t="s">
        <v>902</v>
      </c>
      <c r="AG8" s="132" t="s">
        <v>904</v>
      </c>
      <c r="AH8" s="133"/>
    </row>
    <row r="9" spans="1:33" ht="24.75" customHeight="1" thickBot="1">
      <c r="A9" s="135">
        <v>1</v>
      </c>
      <c r="B9" s="1"/>
      <c r="C9" s="2"/>
      <c r="D9" s="3"/>
      <c r="E9" s="4"/>
      <c r="F9" s="5"/>
      <c r="G9" s="6"/>
      <c r="H9" s="136">
        <f>F9*D9</f>
        <v>0</v>
      </c>
      <c r="I9" s="137">
        <f aca="true" t="shared" si="0" ref="I9:I28">H9*G9</f>
        <v>0</v>
      </c>
      <c r="J9" s="19"/>
      <c r="K9" s="37"/>
      <c r="L9" s="5"/>
      <c r="M9" s="6"/>
      <c r="N9" s="136">
        <f>L9*J9</f>
        <v>0</v>
      </c>
      <c r="O9" s="138">
        <f aca="true" t="shared" si="1" ref="O9:O28">N9*M9</f>
        <v>0</v>
      </c>
      <c r="P9" s="39">
        <v>1</v>
      </c>
      <c r="Q9" s="33"/>
      <c r="R9" s="43">
        <v>1</v>
      </c>
      <c r="S9" s="28"/>
      <c r="T9" s="29"/>
      <c r="U9" s="139">
        <f>IF(AB9,H9-N9,H9-N9)</f>
        <v>0</v>
      </c>
      <c r="V9" s="140">
        <f aca="true" t="shared" si="2" ref="V9:V28">U9*G9</f>
        <v>0</v>
      </c>
      <c r="W9" s="141" t="str">
        <f>IF(OR(P9&lt;&gt;1),N9*(G9-M9),"NA")</f>
        <v>NA</v>
      </c>
      <c r="Y9" s="142">
        <f aca="true" t="shared" si="3" ref="Y9:Y28">$Q9*VLOOKUP($R9,$AA$1:$AC$4,3)</f>
        <v>0</v>
      </c>
      <c r="Z9" s="90">
        <f aca="true" t="shared" si="4" ref="Z9:Z28">IF(OR(P9=3,P9=4),T9,0)</f>
        <v>0</v>
      </c>
      <c r="AA9" s="90">
        <f aca="true" t="shared" si="5" ref="AA9:AA28">IF(P9=2,T9,0)+IF(AB9,S9,0)</f>
        <v>0</v>
      </c>
      <c r="AB9" s="90" t="b">
        <f>OR(EXACT(K9,"CF/SCRWN"),EXACT(K9,"CF/SCRWN/REF"))</f>
        <v>0</v>
      </c>
      <c r="AC9" s="90">
        <f aca="true" t="shared" si="6" ref="AC9:AC28">IF(AB9,IF(L9*1000&lt;$AE$3,$AG$2,IF(L9*1000&lt;$AE$5,IF(K9="CF/SCRWN/REF",$AG$4,$AG$3),$AG$5)),0)</f>
        <v>0</v>
      </c>
      <c r="AD9" s="142">
        <f aca="true" t="shared" si="7" ref="AD9:AD28">AC9*J9</f>
        <v>0</v>
      </c>
      <c r="AE9" s="142">
        <f>Y9+AD9</f>
        <v>0</v>
      </c>
      <c r="AF9" s="90">
        <f aca="true" t="shared" si="8" ref="AF9:AF28">IF(P9=2,Q9,0)+IF(AB9,J9,0)</f>
        <v>0</v>
      </c>
      <c r="AG9" s="90">
        <f aca="true" t="shared" si="9" ref="AG9:AG28">IF(AB9,0,S9)</f>
        <v>0</v>
      </c>
    </row>
    <row r="10" spans="1:33" ht="24.75" customHeight="1">
      <c r="A10" s="143">
        <v>2</v>
      </c>
      <c r="B10" s="7"/>
      <c r="C10" s="8"/>
      <c r="D10" s="9"/>
      <c r="E10" s="10"/>
      <c r="F10" s="11"/>
      <c r="G10" s="12"/>
      <c r="H10" s="144">
        <f>F10*D10</f>
        <v>0</v>
      </c>
      <c r="I10" s="145">
        <f t="shared" si="0"/>
        <v>0</v>
      </c>
      <c r="J10" s="20"/>
      <c r="K10" s="36"/>
      <c r="L10" s="11"/>
      <c r="M10" s="12"/>
      <c r="N10" s="144">
        <f>L10*J10</f>
        <v>0</v>
      </c>
      <c r="O10" s="146">
        <f t="shared" si="1"/>
        <v>0</v>
      </c>
      <c r="P10" s="39">
        <v>1</v>
      </c>
      <c r="Q10" s="34"/>
      <c r="R10" s="44">
        <v>1</v>
      </c>
      <c r="S10" s="27"/>
      <c r="T10" s="30"/>
      <c r="U10" s="147">
        <f aca="true" t="shared" si="10" ref="U10:U28">IF(AB10,H10-N10,H10-N10)</f>
        <v>0</v>
      </c>
      <c r="V10" s="146">
        <f t="shared" si="2"/>
        <v>0</v>
      </c>
      <c r="W10" s="148" t="str">
        <f aca="true" t="shared" si="11" ref="W10:W28">IF(OR(P10&lt;&gt;1),N10*(G10-M10),"NA")</f>
        <v>NA</v>
      </c>
      <c r="Y10" s="142">
        <f t="shared" si="3"/>
        <v>0</v>
      </c>
      <c r="Z10" s="90">
        <f t="shared" si="4"/>
        <v>0</v>
      </c>
      <c r="AA10" s="90">
        <f t="shared" si="5"/>
        <v>0</v>
      </c>
      <c r="AB10" s="90" t="b">
        <f>OR(EXACT(K10,"CF/SCRWN"),EXACT(K10,"CF/SCRWN/REF"))</f>
        <v>0</v>
      </c>
      <c r="AC10" s="90">
        <f t="shared" si="6"/>
        <v>0</v>
      </c>
      <c r="AD10" s="142">
        <f t="shared" si="7"/>
        <v>0</v>
      </c>
      <c r="AE10" s="142">
        <f aca="true" t="shared" si="12" ref="AE10:AE28">Y10+AD10</f>
        <v>0</v>
      </c>
      <c r="AF10" s="90">
        <f t="shared" si="8"/>
        <v>0</v>
      </c>
      <c r="AG10" s="90">
        <f t="shared" si="9"/>
        <v>0</v>
      </c>
    </row>
    <row r="11" spans="1:33" ht="24.75" customHeight="1">
      <c r="A11" s="143">
        <v>3</v>
      </c>
      <c r="B11" s="7"/>
      <c r="C11" s="8"/>
      <c r="D11" s="9"/>
      <c r="E11" s="10"/>
      <c r="F11" s="11"/>
      <c r="G11" s="12"/>
      <c r="H11" s="144">
        <f aca="true" t="shared" si="13" ref="H11:H27">F11*D11</f>
        <v>0</v>
      </c>
      <c r="I11" s="145">
        <f t="shared" si="0"/>
        <v>0</v>
      </c>
      <c r="J11" s="20"/>
      <c r="K11" s="36"/>
      <c r="L11" s="11"/>
      <c r="M11" s="12"/>
      <c r="N11" s="144">
        <f aca="true" t="shared" si="14" ref="N11:N27">L11*J11</f>
        <v>0</v>
      </c>
      <c r="O11" s="146">
        <f t="shared" si="1"/>
        <v>0</v>
      </c>
      <c r="P11" s="40">
        <v>1</v>
      </c>
      <c r="Q11" s="34"/>
      <c r="R11" s="44">
        <v>1</v>
      </c>
      <c r="S11" s="27"/>
      <c r="T11" s="30"/>
      <c r="U11" s="147">
        <f t="shared" si="10"/>
        <v>0</v>
      </c>
      <c r="V11" s="146">
        <f t="shared" si="2"/>
        <v>0</v>
      </c>
      <c r="W11" s="148" t="str">
        <f t="shared" si="11"/>
        <v>NA</v>
      </c>
      <c r="Y11" s="142">
        <f t="shared" si="3"/>
        <v>0</v>
      </c>
      <c r="Z11" s="90">
        <f t="shared" si="4"/>
        <v>0</v>
      </c>
      <c r="AA11" s="90">
        <f t="shared" si="5"/>
        <v>0</v>
      </c>
      <c r="AB11" s="90" t="b">
        <f>OR(EXACT(K11,"CF/SCRWN"),EXACT(K11,"CF/SCRWN/REF"))</f>
        <v>0</v>
      </c>
      <c r="AC11" s="90">
        <f t="shared" si="6"/>
        <v>0</v>
      </c>
      <c r="AD11" s="142">
        <f t="shared" si="7"/>
        <v>0</v>
      </c>
      <c r="AE11" s="142">
        <f t="shared" si="12"/>
        <v>0</v>
      </c>
      <c r="AF11" s="90">
        <f t="shared" si="8"/>
        <v>0</v>
      </c>
      <c r="AG11" s="90">
        <f t="shared" si="9"/>
        <v>0</v>
      </c>
    </row>
    <row r="12" spans="1:33" ht="24.75" customHeight="1">
      <c r="A12" s="143">
        <v>4</v>
      </c>
      <c r="B12" s="7"/>
      <c r="C12" s="8"/>
      <c r="D12" s="9"/>
      <c r="E12" s="10"/>
      <c r="F12" s="11"/>
      <c r="G12" s="12"/>
      <c r="H12" s="144">
        <f t="shared" si="13"/>
        <v>0</v>
      </c>
      <c r="I12" s="145">
        <f t="shared" si="0"/>
        <v>0</v>
      </c>
      <c r="J12" s="20"/>
      <c r="K12" s="36"/>
      <c r="L12" s="21"/>
      <c r="M12" s="12"/>
      <c r="N12" s="144">
        <f t="shared" si="14"/>
        <v>0</v>
      </c>
      <c r="O12" s="146">
        <f t="shared" si="1"/>
        <v>0</v>
      </c>
      <c r="P12" s="41">
        <v>1</v>
      </c>
      <c r="Q12" s="34"/>
      <c r="R12" s="44">
        <v>1</v>
      </c>
      <c r="S12" s="27"/>
      <c r="T12" s="30"/>
      <c r="U12" s="147">
        <f t="shared" si="10"/>
        <v>0</v>
      </c>
      <c r="V12" s="146">
        <f t="shared" si="2"/>
        <v>0</v>
      </c>
      <c r="W12" s="148" t="str">
        <f t="shared" si="11"/>
        <v>NA</v>
      </c>
      <c r="Y12" s="142">
        <f t="shared" si="3"/>
        <v>0</v>
      </c>
      <c r="Z12" s="90">
        <f t="shared" si="4"/>
        <v>0</v>
      </c>
      <c r="AA12" s="90">
        <f t="shared" si="5"/>
        <v>0</v>
      </c>
      <c r="AB12" s="90" t="b">
        <f aca="true" t="shared" si="15" ref="AB12:AB28">OR(EXACT(K12,"CF/SCRWN"),EXACT(K12,"CF/SCRWN/REF"))</f>
        <v>0</v>
      </c>
      <c r="AC12" s="90">
        <f t="shared" si="6"/>
        <v>0</v>
      </c>
      <c r="AD12" s="142">
        <f t="shared" si="7"/>
        <v>0</v>
      </c>
      <c r="AE12" s="142">
        <f t="shared" si="12"/>
        <v>0</v>
      </c>
      <c r="AF12" s="90">
        <f t="shared" si="8"/>
        <v>0</v>
      </c>
      <c r="AG12" s="90">
        <f t="shared" si="9"/>
        <v>0</v>
      </c>
    </row>
    <row r="13" spans="1:33" ht="24.75" customHeight="1">
      <c r="A13" s="143">
        <v>5</v>
      </c>
      <c r="B13" s="7"/>
      <c r="C13" s="8"/>
      <c r="D13" s="9"/>
      <c r="E13" s="10"/>
      <c r="F13" s="11"/>
      <c r="G13" s="12"/>
      <c r="H13" s="144">
        <f t="shared" si="13"/>
        <v>0</v>
      </c>
      <c r="I13" s="145">
        <f t="shared" si="0"/>
        <v>0</v>
      </c>
      <c r="J13" s="20"/>
      <c r="K13" s="36"/>
      <c r="L13" s="21"/>
      <c r="M13" s="12"/>
      <c r="N13" s="144">
        <f t="shared" si="14"/>
        <v>0</v>
      </c>
      <c r="O13" s="146">
        <f t="shared" si="1"/>
        <v>0</v>
      </c>
      <c r="P13" s="41">
        <v>1</v>
      </c>
      <c r="Q13" s="34"/>
      <c r="R13" s="44">
        <v>1</v>
      </c>
      <c r="S13" s="27"/>
      <c r="T13" s="30"/>
      <c r="U13" s="147">
        <f t="shared" si="10"/>
        <v>0</v>
      </c>
      <c r="V13" s="146">
        <f t="shared" si="2"/>
        <v>0</v>
      </c>
      <c r="W13" s="148" t="str">
        <f t="shared" si="11"/>
        <v>NA</v>
      </c>
      <c r="Y13" s="142">
        <f t="shared" si="3"/>
        <v>0</v>
      </c>
      <c r="Z13" s="90">
        <f t="shared" si="4"/>
        <v>0</v>
      </c>
      <c r="AA13" s="90">
        <f t="shared" si="5"/>
        <v>0</v>
      </c>
      <c r="AB13" s="90" t="b">
        <f t="shared" si="15"/>
        <v>0</v>
      </c>
      <c r="AC13" s="90">
        <f t="shared" si="6"/>
        <v>0</v>
      </c>
      <c r="AD13" s="142">
        <f t="shared" si="7"/>
        <v>0</v>
      </c>
      <c r="AE13" s="142">
        <f t="shared" si="12"/>
        <v>0</v>
      </c>
      <c r="AF13" s="90">
        <f t="shared" si="8"/>
        <v>0</v>
      </c>
      <c r="AG13" s="90">
        <f t="shared" si="9"/>
        <v>0</v>
      </c>
    </row>
    <row r="14" spans="1:33" ht="24.75" customHeight="1">
      <c r="A14" s="143">
        <v>6</v>
      </c>
      <c r="B14" s="7"/>
      <c r="C14" s="8"/>
      <c r="D14" s="9"/>
      <c r="E14" s="10"/>
      <c r="F14" s="11"/>
      <c r="G14" s="12"/>
      <c r="H14" s="144">
        <f t="shared" si="13"/>
        <v>0</v>
      </c>
      <c r="I14" s="145">
        <f t="shared" si="0"/>
        <v>0</v>
      </c>
      <c r="J14" s="20"/>
      <c r="K14" s="36"/>
      <c r="L14" s="21"/>
      <c r="M14" s="12"/>
      <c r="N14" s="144">
        <f t="shared" si="14"/>
        <v>0</v>
      </c>
      <c r="O14" s="146">
        <f t="shared" si="1"/>
        <v>0</v>
      </c>
      <c r="P14" s="41">
        <v>1</v>
      </c>
      <c r="Q14" s="34"/>
      <c r="R14" s="44">
        <v>1</v>
      </c>
      <c r="S14" s="27"/>
      <c r="T14" s="30"/>
      <c r="U14" s="147">
        <f t="shared" si="10"/>
        <v>0</v>
      </c>
      <c r="V14" s="146">
        <f t="shared" si="2"/>
        <v>0</v>
      </c>
      <c r="W14" s="148" t="str">
        <f t="shared" si="11"/>
        <v>NA</v>
      </c>
      <c r="Y14" s="142">
        <f t="shared" si="3"/>
        <v>0</v>
      </c>
      <c r="Z14" s="90">
        <f t="shared" si="4"/>
        <v>0</v>
      </c>
      <c r="AA14" s="90">
        <f t="shared" si="5"/>
        <v>0</v>
      </c>
      <c r="AB14" s="90" t="b">
        <f t="shared" si="15"/>
        <v>0</v>
      </c>
      <c r="AC14" s="90">
        <f t="shared" si="6"/>
        <v>0</v>
      </c>
      <c r="AD14" s="142">
        <f t="shared" si="7"/>
        <v>0</v>
      </c>
      <c r="AE14" s="142">
        <f t="shared" si="12"/>
        <v>0</v>
      </c>
      <c r="AF14" s="90">
        <f t="shared" si="8"/>
        <v>0</v>
      </c>
      <c r="AG14" s="90">
        <f t="shared" si="9"/>
        <v>0</v>
      </c>
    </row>
    <row r="15" spans="1:33" ht="24.75" customHeight="1">
      <c r="A15" s="143">
        <v>7</v>
      </c>
      <c r="B15" s="7"/>
      <c r="C15" s="8"/>
      <c r="D15" s="9"/>
      <c r="E15" s="10"/>
      <c r="F15" s="11"/>
      <c r="G15" s="12"/>
      <c r="H15" s="144">
        <f t="shared" si="13"/>
        <v>0</v>
      </c>
      <c r="I15" s="145">
        <f t="shared" si="0"/>
        <v>0</v>
      </c>
      <c r="J15" s="20"/>
      <c r="K15" s="36"/>
      <c r="L15" s="21"/>
      <c r="M15" s="12"/>
      <c r="N15" s="144">
        <f t="shared" si="14"/>
        <v>0</v>
      </c>
      <c r="O15" s="146">
        <f t="shared" si="1"/>
        <v>0</v>
      </c>
      <c r="P15" s="40">
        <v>1</v>
      </c>
      <c r="Q15" s="34"/>
      <c r="R15" s="44">
        <v>1</v>
      </c>
      <c r="S15" s="27"/>
      <c r="T15" s="30"/>
      <c r="U15" s="147">
        <f t="shared" si="10"/>
        <v>0</v>
      </c>
      <c r="V15" s="146">
        <f t="shared" si="2"/>
        <v>0</v>
      </c>
      <c r="W15" s="148" t="str">
        <f t="shared" si="11"/>
        <v>NA</v>
      </c>
      <c r="Y15" s="142">
        <f t="shared" si="3"/>
        <v>0</v>
      </c>
      <c r="Z15" s="90">
        <f t="shared" si="4"/>
        <v>0</v>
      </c>
      <c r="AA15" s="90">
        <f t="shared" si="5"/>
        <v>0</v>
      </c>
      <c r="AB15" s="90" t="b">
        <f t="shared" si="15"/>
        <v>0</v>
      </c>
      <c r="AC15" s="90">
        <f t="shared" si="6"/>
        <v>0</v>
      </c>
      <c r="AD15" s="142">
        <f t="shared" si="7"/>
        <v>0</v>
      </c>
      <c r="AE15" s="142">
        <f t="shared" si="12"/>
        <v>0</v>
      </c>
      <c r="AF15" s="90">
        <f t="shared" si="8"/>
        <v>0</v>
      </c>
      <c r="AG15" s="90">
        <f t="shared" si="9"/>
        <v>0</v>
      </c>
    </row>
    <row r="16" spans="1:33" ht="24.75" customHeight="1">
      <c r="A16" s="143">
        <v>8</v>
      </c>
      <c r="B16" s="7"/>
      <c r="C16" s="8"/>
      <c r="D16" s="9"/>
      <c r="E16" s="10"/>
      <c r="F16" s="11"/>
      <c r="G16" s="12"/>
      <c r="H16" s="144">
        <f t="shared" si="13"/>
        <v>0</v>
      </c>
      <c r="I16" s="145">
        <f t="shared" si="0"/>
        <v>0</v>
      </c>
      <c r="J16" s="20"/>
      <c r="K16" s="36"/>
      <c r="L16" s="21"/>
      <c r="M16" s="12"/>
      <c r="N16" s="144">
        <f t="shared" si="14"/>
        <v>0</v>
      </c>
      <c r="O16" s="146">
        <f t="shared" si="1"/>
        <v>0</v>
      </c>
      <c r="P16" s="41">
        <v>1</v>
      </c>
      <c r="Q16" s="34"/>
      <c r="R16" s="44">
        <v>1</v>
      </c>
      <c r="S16" s="27"/>
      <c r="T16" s="30"/>
      <c r="U16" s="147">
        <f t="shared" si="10"/>
        <v>0</v>
      </c>
      <c r="V16" s="146">
        <f t="shared" si="2"/>
        <v>0</v>
      </c>
      <c r="W16" s="148" t="str">
        <f t="shared" si="11"/>
        <v>NA</v>
      </c>
      <c r="Y16" s="142">
        <f t="shared" si="3"/>
        <v>0</v>
      </c>
      <c r="Z16" s="90">
        <f t="shared" si="4"/>
        <v>0</v>
      </c>
      <c r="AA16" s="90">
        <f t="shared" si="5"/>
        <v>0</v>
      </c>
      <c r="AB16" s="90" t="b">
        <f t="shared" si="15"/>
        <v>0</v>
      </c>
      <c r="AC16" s="90">
        <f t="shared" si="6"/>
        <v>0</v>
      </c>
      <c r="AD16" s="142">
        <f t="shared" si="7"/>
        <v>0</v>
      </c>
      <c r="AE16" s="142">
        <f t="shared" si="12"/>
        <v>0</v>
      </c>
      <c r="AF16" s="90">
        <f t="shared" si="8"/>
        <v>0</v>
      </c>
      <c r="AG16" s="90">
        <f t="shared" si="9"/>
        <v>0</v>
      </c>
    </row>
    <row r="17" spans="1:33" ht="24.75" customHeight="1">
      <c r="A17" s="143">
        <v>9</v>
      </c>
      <c r="B17" s="7"/>
      <c r="C17" s="8"/>
      <c r="D17" s="9"/>
      <c r="E17" s="10"/>
      <c r="F17" s="11"/>
      <c r="G17" s="12"/>
      <c r="H17" s="144">
        <f t="shared" si="13"/>
        <v>0</v>
      </c>
      <c r="I17" s="145">
        <f t="shared" si="0"/>
        <v>0</v>
      </c>
      <c r="J17" s="20"/>
      <c r="K17" s="36"/>
      <c r="L17" s="21"/>
      <c r="M17" s="12"/>
      <c r="N17" s="144">
        <f t="shared" si="14"/>
        <v>0</v>
      </c>
      <c r="O17" s="146">
        <f t="shared" si="1"/>
        <v>0</v>
      </c>
      <c r="P17" s="41">
        <v>1</v>
      </c>
      <c r="Q17" s="34"/>
      <c r="R17" s="44">
        <v>1</v>
      </c>
      <c r="S17" s="27"/>
      <c r="T17" s="30"/>
      <c r="U17" s="147">
        <f t="shared" si="10"/>
        <v>0</v>
      </c>
      <c r="V17" s="146">
        <f t="shared" si="2"/>
        <v>0</v>
      </c>
      <c r="W17" s="148" t="str">
        <f t="shared" si="11"/>
        <v>NA</v>
      </c>
      <c r="Y17" s="142">
        <f t="shared" si="3"/>
        <v>0</v>
      </c>
      <c r="Z17" s="90">
        <f t="shared" si="4"/>
        <v>0</v>
      </c>
      <c r="AA17" s="90">
        <f t="shared" si="5"/>
        <v>0</v>
      </c>
      <c r="AB17" s="90" t="b">
        <f t="shared" si="15"/>
        <v>0</v>
      </c>
      <c r="AC17" s="90">
        <f t="shared" si="6"/>
        <v>0</v>
      </c>
      <c r="AD17" s="142">
        <f t="shared" si="7"/>
        <v>0</v>
      </c>
      <c r="AE17" s="142">
        <f t="shared" si="12"/>
        <v>0</v>
      </c>
      <c r="AF17" s="90">
        <f t="shared" si="8"/>
        <v>0</v>
      </c>
      <c r="AG17" s="90">
        <f t="shared" si="9"/>
        <v>0</v>
      </c>
    </row>
    <row r="18" spans="1:33" ht="24.75" customHeight="1">
      <c r="A18" s="143">
        <v>10</v>
      </c>
      <c r="B18" s="7"/>
      <c r="C18" s="8"/>
      <c r="D18" s="9"/>
      <c r="E18" s="10"/>
      <c r="F18" s="11"/>
      <c r="G18" s="12"/>
      <c r="H18" s="144">
        <f t="shared" si="13"/>
        <v>0</v>
      </c>
      <c r="I18" s="145">
        <f t="shared" si="0"/>
        <v>0</v>
      </c>
      <c r="J18" s="20"/>
      <c r="K18" s="36"/>
      <c r="L18" s="21"/>
      <c r="M18" s="12"/>
      <c r="N18" s="144">
        <f t="shared" si="14"/>
        <v>0</v>
      </c>
      <c r="O18" s="146">
        <f t="shared" si="1"/>
        <v>0</v>
      </c>
      <c r="P18" s="40">
        <v>1</v>
      </c>
      <c r="Q18" s="34"/>
      <c r="R18" s="44">
        <v>1</v>
      </c>
      <c r="S18" s="27"/>
      <c r="T18" s="30"/>
      <c r="U18" s="147">
        <f t="shared" si="10"/>
        <v>0</v>
      </c>
      <c r="V18" s="146">
        <f t="shared" si="2"/>
        <v>0</v>
      </c>
      <c r="W18" s="148" t="str">
        <f t="shared" si="11"/>
        <v>NA</v>
      </c>
      <c r="Y18" s="142">
        <f t="shared" si="3"/>
        <v>0</v>
      </c>
      <c r="Z18" s="90">
        <f t="shared" si="4"/>
        <v>0</v>
      </c>
      <c r="AA18" s="90">
        <f t="shared" si="5"/>
        <v>0</v>
      </c>
      <c r="AB18" s="90" t="b">
        <f t="shared" si="15"/>
        <v>0</v>
      </c>
      <c r="AC18" s="90">
        <f t="shared" si="6"/>
        <v>0</v>
      </c>
      <c r="AD18" s="142">
        <f t="shared" si="7"/>
        <v>0</v>
      </c>
      <c r="AE18" s="142">
        <f t="shared" si="12"/>
        <v>0</v>
      </c>
      <c r="AF18" s="90">
        <f t="shared" si="8"/>
        <v>0</v>
      </c>
      <c r="AG18" s="90">
        <f t="shared" si="9"/>
        <v>0</v>
      </c>
    </row>
    <row r="19" spans="1:33" ht="24.75" customHeight="1">
      <c r="A19" s="143">
        <v>11</v>
      </c>
      <c r="B19" s="7"/>
      <c r="C19" s="8"/>
      <c r="D19" s="9"/>
      <c r="E19" s="10"/>
      <c r="F19" s="11"/>
      <c r="G19" s="12"/>
      <c r="H19" s="144">
        <f t="shared" si="13"/>
        <v>0</v>
      </c>
      <c r="I19" s="145">
        <f t="shared" si="0"/>
        <v>0</v>
      </c>
      <c r="J19" s="20"/>
      <c r="K19" s="36"/>
      <c r="L19" s="21"/>
      <c r="M19" s="12"/>
      <c r="N19" s="144">
        <f t="shared" si="14"/>
        <v>0</v>
      </c>
      <c r="O19" s="146">
        <f t="shared" si="1"/>
        <v>0</v>
      </c>
      <c r="P19" s="40">
        <v>1</v>
      </c>
      <c r="Q19" s="34"/>
      <c r="R19" s="44">
        <v>1</v>
      </c>
      <c r="S19" s="27"/>
      <c r="T19" s="30"/>
      <c r="U19" s="147">
        <f t="shared" si="10"/>
        <v>0</v>
      </c>
      <c r="V19" s="146">
        <f t="shared" si="2"/>
        <v>0</v>
      </c>
      <c r="W19" s="148" t="str">
        <f t="shared" si="11"/>
        <v>NA</v>
      </c>
      <c r="Y19" s="142">
        <f t="shared" si="3"/>
        <v>0</v>
      </c>
      <c r="Z19" s="90">
        <f t="shared" si="4"/>
        <v>0</v>
      </c>
      <c r="AA19" s="90">
        <f t="shared" si="5"/>
        <v>0</v>
      </c>
      <c r="AB19" s="90" t="b">
        <f t="shared" si="15"/>
        <v>0</v>
      </c>
      <c r="AC19" s="90">
        <f t="shared" si="6"/>
        <v>0</v>
      </c>
      <c r="AD19" s="142">
        <f t="shared" si="7"/>
        <v>0</v>
      </c>
      <c r="AE19" s="142">
        <f t="shared" si="12"/>
        <v>0</v>
      </c>
      <c r="AF19" s="90">
        <f t="shared" si="8"/>
        <v>0</v>
      </c>
      <c r="AG19" s="90">
        <f t="shared" si="9"/>
        <v>0</v>
      </c>
    </row>
    <row r="20" spans="1:33" ht="24.75" customHeight="1">
      <c r="A20" s="143">
        <v>12</v>
      </c>
      <c r="B20" s="7"/>
      <c r="C20" s="8"/>
      <c r="D20" s="9"/>
      <c r="E20" s="10"/>
      <c r="F20" s="11"/>
      <c r="G20" s="12"/>
      <c r="H20" s="144">
        <f t="shared" si="13"/>
        <v>0</v>
      </c>
      <c r="I20" s="145">
        <f t="shared" si="0"/>
        <v>0</v>
      </c>
      <c r="J20" s="20"/>
      <c r="K20" s="36"/>
      <c r="L20" s="21"/>
      <c r="M20" s="12"/>
      <c r="N20" s="144">
        <f t="shared" si="14"/>
        <v>0</v>
      </c>
      <c r="O20" s="146">
        <f t="shared" si="1"/>
        <v>0</v>
      </c>
      <c r="P20" s="40">
        <v>1</v>
      </c>
      <c r="Q20" s="34"/>
      <c r="R20" s="44">
        <v>1</v>
      </c>
      <c r="S20" s="27"/>
      <c r="T20" s="30"/>
      <c r="U20" s="147">
        <f t="shared" si="10"/>
        <v>0</v>
      </c>
      <c r="V20" s="146">
        <f t="shared" si="2"/>
        <v>0</v>
      </c>
      <c r="W20" s="148" t="str">
        <f t="shared" si="11"/>
        <v>NA</v>
      </c>
      <c r="Y20" s="142">
        <f t="shared" si="3"/>
        <v>0</v>
      </c>
      <c r="Z20" s="90">
        <f t="shared" si="4"/>
        <v>0</v>
      </c>
      <c r="AA20" s="90">
        <f t="shared" si="5"/>
        <v>0</v>
      </c>
      <c r="AB20" s="90" t="b">
        <f t="shared" si="15"/>
        <v>0</v>
      </c>
      <c r="AC20" s="90">
        <f t="shared" si="6"/>
        <v>0</v>
      </c>
      <c r="AD20" s="142">
        <f t="shared" si="7"/>
        <v>0</v>
      </c>
      <c r="AE20" s="142">
        <f t="shared" si="12"/>
        <v>0</v>
      </c>
      <c r="AF20" s="90">
        <f t="shared" si="8"/>
        <v>0</v>
      </c>
      <c r="AG20" s="90">
        <f t="shared" si="9"/>
        <v>0</v>
      </c>
    </row>
    <row r="21" spans="1:33" ht="24.75" customHeight="1">
      <c r="A21" s="143">
        <v>13</v>
      </c>
      <c r="B21" s="7"/>
      <c r="C21" s="8"/>
      <c r="D21" s="9"/>
      <c r="E21" s="10"/>
      <c r="F21" s="11"/>
      <c r="G21" s="12"/>
      <c r="H21" s="144">
        <f t="shared" si="13"/>
        <v>0</v>
      </c>
      <c r="I21" s="145">
        <f t="shared" si="0"/>
        <v>0</v>
      </c>
      <c r="J21" s="20"/>
      <c r="K21" s="36"/>
      <c r="L21" s="21"/>
      <c r="M21" s="12"/>
      <c r="N21" s="144">
        <f t="shared" si="14"/>
        <v>0</v>
      </c>
      <c r="O21" s="146">
        <f t="shared" si="1"/>
        <v>0</v>
      </c>
      <c r="P21" s="40">
        <v>1</v>
      </c>
      <c r="Q21" s="34"/>
      <c r="R21" s="44">
        <v>1</v>
      </c>
      <c r="S21" s="27"/>
      <c r="T21" s="30"/>
      <c r="U21" s="147">
        <f t="shared" si="10"/>
        <v>0</v>
      </c>
      <c r="V21" s="146">
        <f t="shared" si="2"/>
        <v>0</v>
      </c>
      <c r="W21" s="148" t="str">
        <f t="shared" si="11"/>
        <v>NA</v>
      </c>
      <c r="Y21" s="142">
        <f t="shared" si="3"/>
        <v>0</v>
      </c>
      <c r="Z21" s="90">
        <f t="shared" si="4"/>
        <v>0</v>
      </c>
      <c r="AA21" s="90">
        <f t="shared" si="5"/>
        <v>0</v>
      </c>
      <c r="AB21" s="90" t="b">
        <f t="shared" si="15"/>
        <v>0</v>
      </c>
      <c r="AC21" s="90">
        <f t="shared" si="6"/>
        <v>0</v>
      </c>
      <c r="AD21" s="142">
        <f t="shared" si="7"/>
        <v>0</v>
      </c>
      <c r="AE21" s="142">
        <f t="shared" si="12"/>
        <v>0</v>
      </c>
      <c r="AF21" s="90">
        <f t="shared" si="8"/>
        <v>0</v>
      </c>
      <c r="AG21" s="90">
        <f t="shared" si="9"/>
        <v>0</v>
      </c>
    </row>
    <row r="22" spans="1:33" ht="24.75" customHeight="1">
      <c r="A22" s="143">
        <v>14</v>
      </c>
      <c r="B22" s="7"/>
      <c r="C22" s="8"/>
      <c r="D22" s="9"/>
      <c r="E22" s="10"/>
      <c r="F22" s="11"/>
      <c r="G22" s="12"/>
      <c r="H22" s="144">
        <f t="shared" si="13"/>
        <v>0</v>
      </c>
      <c r="I22" s="145">
        <f t="shared" si="0"/>
        <v>0</v>
      </c>
      <c r="J22" s="20"/>
      <c r="K22" s="36"/>
      <c r="L22" s="21"/>
      <c r="M22" s="12"/>
      <c r="N22" s="144">
        <f t="shared" si="14"/>
        <v>0</v>
      </c>
      <c r="O22" s="146">
        <f t="shared" si="1"/>
        <v>0</v>
      </c>
      <c r="P22" s="40">
        <v>1</v>
      </c>
      <c r="Q22" s="34"/>
      <c r="R22" s="44">
        <v>1</v>
      </c>
      <c r="S22" s="27"/>
      <c r="T22" s="30"/>
      <c r="U22" s="147">
        <f t="shared" si="10"/>
        <v>0</v>
      </c>
      <c r="V22" s="146">
        <f t="shared" si="2"/>
        <v>0</v>
      </c>
      <c r="W22" s="148" t="str">
        <f t="shared" si="11"/>
        <v>NA</v>
      </c>
      <c r="Y22" s="142">
        <f t="shared" si="3"/>
        <v>0</v>
      </c>
      <c r="Z22" s="90">
        <f t="shared" si="4"/>
        <v>0</v>
      </c>
      <c r="AA22" s="90">
        <f t="shared" si="5"/>
        <v>0</v>
      </c>
      <c r="AB22" s="90" t="b">
        <f t="shared" si="15"/>
        <v>0</v>
      </c>
      <c r="AC22" s="90">
        <f t="shared" si="6"/>
        <v>0</v>
      </c>
      <c r="AD22" s="142">
        <f t="shared" si="7"/>
        <v>0</v>
      </c>
      <c r="AE22" s="142">
        <f t="shared" si="12"/>
        <v>0</v>
      </c>
      <c r="AF22" s="90">
        <f t="shared" si="8"/>
        <v>0</v>
      </c>
      <c r="AG22" s="90">
        <f t="shared" si="9"/>
        <v>0</v>
      </c>
    </row>
    <row r="23" spans="1:33" ht="24.75" customHeight="1">
      <c r="A23" s="143">
        <v>15</v>
      </c>
      <c r="B23" s="7"/>
      <c r="C23" s="8"/>
      <c r="D23" s="9"/>
      <c r="E23" s="10"/>
      <c r="F23" s="11"/>
      <c r="G23" s="12"/>
      <c r="H23" s="144">
        <f t="shared" si="13"/>
        <v>0</v>
      </c>
      <c r="I23" s="145">
        <f t="shared" si="0"/>
        <v>0</v>
      </c>
      <c r="J23" s="20"/>
      <c r="K23" s="36"/>
      <c r="L23" s="21"/>
      <c r="M23" s="12"/>
      <c r="N23" s="144">
        <f t="shared" si="14"/>
        <v>0</v>
      </c>
      <c r="O23" s="146">
        <f t="shared" si="1"/>
        <v>0</v>
      </c>
      <c r="P23" s="40">
        <v>1</v>
      </c>
      <c r="Q23" s="34"/>
      <c r="R23" s="44">
        <v>1</v>
      </c>
      <c r="S23" s="27"/>
      <c r="T23" s="30"/>
      <c r="U23" s="147">
        <f t="shared" si="10"/>
        <v>0</v>
      </c>
      <c r="V23" s="146">
        <f t="shared" si="2"/>
        <v>0</v>
      </c>
      <c r="W23" s="148" t="str">
        <f t="shared" si="11"/>
        <v>NA</v>
      </c>
      <c r="Y23" s="142">
        <f t="shared" si="3"/>
        <v>0</v>
      </c>
      <c r="Z23" s="90">
        <f t="shared" si="4"/>
        <v>0</v>
      </c>
      <c r="AA23" s="90">
        <f t="shared" si="5"/>
        <v>0</v>
      </c>
      <c r="AB23" s="90" t="b">
        <f t="shared" si="15"/>
        <v>0</v>
      </c>
      <c r="AC23" s="90">
        <f t="shared" si="6"/>
        <v>0</v>
      </c>
      <c r="AD23" s="142">
        <f t="shared" si="7"/>
        <v>0</v>
      </c>
      <c r="AE23" s="142">
        <f t="shared" si="12"/>
        <v>0</v>
      </c>
      <c r="AF23" s="90">
        <f t="shared" si="8"/>
        <v>0</v>
      </c>
      <c r="AG23" s="90">
        <f t="shared" si="9"/>
        <v>0</v>
      </c>
    </row>
    <row r="24" spans="1:33" ht="24.75" customHeight="1">
      <c r="A24" s="143">
        <v>16</v>
      </c>
      <c r="B24" s="7"/>
      <c r="C24" s="8"/>
      <c r="D24" s="9"/>
      <c r="E24" s="10"/>
      <c r="F24" s="11"/>
      <c r="G24" s="12"/>
      <c r="H24" s="144">
        <f t="shared" si="13"/>
        <v>0</v>
      </c>
      <c r="I24" s="145">
        <f t="shared" si="0"/>
        <v>0</v>
      </c>
      <c r="J24" s="20"/>
      <c r="K24" s="36"/>
      <c r="L24" s="21"/>
      <c r="M24" s="12"/>
      <c r="N24" s="144">
        <f t="shared" si="14"/>
        <v>0</v>
      </c>
      <c r="O24" s="146">
        <f t="shared" si="1"/>
        <v>0</v>
      </c>
      <c r="P24" s="40">
        <v>1</v>
      </c>
      <c r="Q24" s="34"/>
      <c r="R24" s="44">
        <v>1</v>
      </c>
      <c r="S24" s="27"/>
      <c r="T24" s="30"/>
      <c r="U24" s="147">
        <f t="shared" si="10"/>
        <v>0</v>
      </c>
      <c r="V24" s="146">
        <f t="shared" si="2"/>
        <v>0</v>
      </c>
      <c r="W24" s="148" t="str">
        <f t="shared" si="11"/>
        <v>NA</v>
      </c>
      <c r="Y24" s="142">
        <f t="shared" si="3"/>
        <v>0</v>
      </c>
      <c r="Z24" s="90">
        <f t="shared" si="4"/>
        <v>0</v>
      </c>
      <c r="AA24" s="90">
        <f t="shared" si="5"/>
        <v>0</v>
      </c>
      <c r="AB24" s="90" t="b">
        <f t="shared" si="15"/>
        <v>0</v>
      </c>
      <c r="AC24" s="90">
        <f t="shared" si="6"/>
        <v>0</v>
      </c>
      <c r="AD24" s="142">
        <f t="shared" si="7"/>
        <v>0</v>
      </c>
      <c r="AE24" s="142">
        <f t="shared" si="12"/>
        <v>0</v>
      </c>
      <c r="AF24" s="90">
        <f t="shared" si="8"/>
        <v>0</v>
      </c>
      <c r="AG24" s="90">
        <f t="shared" si="9"/>
        <v>0</v>
      </c>
    </row>
    <row r="25" spans="1:33" ht="24.75" customHeight="1">
      <c r="A25" s="143">
        <v>17</v>
      </c>
      <c r="B25" s="7"/>
      <c r="C25" s="8"/>
      <c r="D25" s="9"/>
      <c r="E25" s="10"/>
      <c r="F25" s="11"/>
      <c r="G25" s="12"/>
      <c r="H25" s="144">
        <f t="shared" si="13"/>
        <v>0</v>
      </c>
      <c r="I25" s="145">
        <f t="shared" si="0"/>
        <v>0</v>
      </c>
      <c r="J25" s="20"/>
      <c r="K25" s="36"/>
      <c r="L25" s="21"/>
      <c r="M25" s="12"/>
      <c r="N25" s="144">
        <f t="shared" si="14"/>
        <v>0</v>
      </c>
      <c r="O25" s="146">
        <f t="shared" si="1"/>
        <v>0</v>
      </c>
      <c r="P25" s="40">
        <v>1</v>
      </c>
      <c r="Q25" s="34"/>
      <c r="R25" s="44">
        <v>1</v>
      </c>
      <c r="S25" s="27"/>
      <c r="T25" s="30"/>
      <c r="U25" s="147">
        <f t="shared" si="10"/>
        <v>0</v>
      </c>
      <c r="V25" s="146">
        <f t="shared" si="2"/>
        <v>0</v>
      </c>
      <c r="W25" s="148" t="str">
        <f t="shared" si="11"/>
        <v>NA</v>
      </c>
      <c r="Y25" s="142">
        <f t="shared" si="3"/>
        <v>0</v>
      </c>
      <c r="Z25" s="90">
        <f t="shared" si="4"/>
        <v>0</v>
      </c>
      <c r="AA25" s="90">
        <f t="shared" si="5"/>
        <v>0</v>
      </c>
      <c r="AB25" s="90" t="b">
        <f t="shared" si="15"/>
        <v>0</v>
      </c>
      <c r="AC25" s="90">
        <f t="shared" si="6"/>
        <v>0</v>
      </c>
      <c r="AD25" s="142">
        <f t="shared" si="7"/>
        <v>0</v>
      </c>
      <c r="AE25" s="142">
        <f t="shared" si="12"/>
        <v>0</v>
      </c>
      <c r="AF25" s="90">
        <f t="shared" si="8"/>
        <v>0</v>
      </c>
      <c r="AG25" s="90">
        <f t="shared" si="9"/>
        <v>0</v>
      </c>
    </row>
    <row r="26" spans="1:33" ht="24.75" customHeight="1">
      <c r="A26" s="143">
        <v>18</v>
      </c>
      <c r="B26" s="7"/>
      <c r="C26" s="8"/>
      <c r="D26" s="9"/>
      <c r="E26" s="10"/>
      <c r="F26" s="11"/>
      <c r="G26" s="12"/>
      <c r="H26" s="144">
        <f t="shared" si="13"/>
        <v>0</v>
      </c>
      <c r="I26" s="145">
        <f t="shared" si="0"/>
        <v>0</v>
      </c>
      <c r="J26" s="20"/>
      <c r="K26" s="36"/>
      <c r="L26" s="21"/>
      <c r="M26" s="12"/>
      <c r="N26" s="144">
        <f t="shared" si="14"/>
        <v>0</v>
      </c>
      <c r="O26" s="146">
        <f t="shared" si="1"/>
        <v>0</v>
      </c>
      <c r="P26" s="41">
        <v>1</v>
      </c>
      <c r="Q26" s="34"/>
      <c r="R26" s="44">
        <v>1</v>
      </c>
      <c r="S26" s="27"/>
      <c r="T26" s="30"/>
      <c r="U26" s="147">
        <f t="shared" si="10"/>
        <v>0</v>
      </c>
      <c r="V26" s="146">
        <f t="shared" si="2"/>
        <v>0</v>
      </c>
      <c r="W26" s="148" t="str">
        <f t="shared" si="11"/>
        <v>NA</v>
      </c>
      <c r="Y26" s="142">
        <f t="shared" si="3"/>
        <v>0</v>
      </c>
      <c r="Z26" s="90">
        <f t="shared" si="4"/>
        <v>0</v>
      </c>
      <c r="AA26" s="90">
        <f t="shared" si="5"/>
        <v>0</v>
      </c>
      <c r="AB26" s="90" t="b">
        <f t="shared" si="15"/>
        <v>0</v>
      </c>
      <c r="AC26" s="90">
        <f t="shared" si="6"/>
        <v>0</v>
      </c>
      <c r="AD26" s="142">
        <f t="shared" si="7"/>
        <v>0</v>
      </c>
      <c r="AE26" s="142">
        <f t="shared" si="12"/>
        <v>0</v>
      </c>
      <c r="AF26" s="90">
        <f t="shared" si="8"/>
        <v>0</v>
      </c>
      <c r="AG26" s="90">
        <f t="shared" si="9"/>
        <v>0</v>
      </c>
    </row>
    <row r="27" spans="1:33" s="91" customFormat="1" ht="24.75" customHeight="1">
      <c r="A27" s="143">
        <v>19</v>
      </c>
      <c r="B27" s="7"/>
      <c r="C27" s="8"/>
      <c r="D27" s="9"/>
      <c r="E27" s="10"/>
      <c r="F27" s="11"/>
      <c r="G27" s="12"/>
      <c r="H27" s="144">
        <f t="shared" si="13"/>
        <v>0</v>
      </c>
      <c r="I27" s="145">
        <f t="shared" si="0"/>
        <v>0</v>
      </c>
      <c r="J27" s="20"/>
      <c r="K27" s="36"/>
      <c r="L27" s="21"/>
      <c r="M27" s="12"/>
      <c r="N27" s="144">
        <f t="shared" si="14"/>
        <v>0</v>
      </c>
      <c r="O27" s="146">
        <f t="shared" si="1"/>
        <v>0</v>
      </c>
      <c r="P27" s="41">
        <v>1</v>
      </c>
      <c r="Q27" s="34"/>
      <c r="R27" s="44">
        <v>1</v>
      </c>
      <c r="S27" s="27"/>
      <c r="T27" s="30"/>
      <c r="U27" s="147">
        <f t="shared" si="10"/>
        <v>0</v>
      </c>
      <c r="V27" s="146">
        <f t="shared" si="2"/>
        <v>0</v>
      </c>
      <c r="W27" s="148" t="str">
        <f t="shared" si="11"/>
        <v>NA</v>
      </c>
      <c r="Y27" s="142">
        <f t="shared" si="3"/>
        <v>0</v>
      </c>
      <c r="Z27" s="90">
        <f t="shared" si="4"/>
        <v>0</v>
      </c>
      <c r="AA27" s="90">
        <f t="shared" si="5"/>
        <v>0</v>
      </c>
      <c r="AB27" s="90" t="b">
        <f t="shared" si="15"/>
        <v>0</v>
      </c>
      <c r="AC27" s="90">
        <f t="shared" si="6"/>
        <v>0</v>
      </c>
      <c r="AD27" s="142">
        <f t="shared" si="7"/>
        <v>0</v>
      </c>
      <c r="AE27" s="142">
        <f t="shared" si="12"/>
        <v>0</v>
      </c>
      <c r="AF27" s="90">
        <f t="shared" si="8"/>
        <v>0</v>
      </c>
      <c r="AG27" s="90">
        <f t="shared" si="9"/>
        <v>0</v>
      </c>
    </row>
    <row r="28" spans="1:33" s="91" customFormat="1" ht="24.75" customHeight="1" thickBot="1">
      <c r="A28" s="149">
        <v>20</v>
      </c>
      <c r="B28" s="13"/>
      <c r="C28" s="14"/>
      <c r="D28" s="15"/>
      <c r="E28" s="16"/>
      <c r="F28" s="17"/>
      <c r="G28" s="18"/>
      <c r="H28" s="150">
        <f>F28*D28</f>
        <v>0</v>
      </c>
      <c r="I28" s="151">
        <f t="shared" si="0"/>
        <v>0</v>
      </c>
      <c r="J28" s="22"/>
      <c r="K28" s="38"/>
      <c r="L28" s="17"/>
      <c r="M28" s="18"/>
      <c r="N28" s="150">
        <f>L28*J28</f>
        <v>0</v>
      </c>
      <c r="O28" s="152">
        <f t="shared" si="1"/>
        <v>0</v>
      </c>
      <c r="P28" s="42">
        <v>1</v>
      </c>
      <c r="Q28" s="35"/>
      <c r="R28" s="45">
        <v>1</v>
      </c>
      <c r="S28" s="31"/>
      <c r="T28" s="32"/>
      <c r="U28" s="153">
        <f t="shared" si="10"/>
        <v>0</v>
      </c>
      <c r="V28" s="154">
        <f t="shared" si="2"/>
        <v>0</v>
      </c>
      <c r="W28" s="155" t="str">
        <f t="shared" si="11"/>
        <v>NA</v>
      </c>
      <c r="Y28" s="142">
        <f t="shared" si="3"/>
        <v>0</v>
      </c>
      <c r="Z28" s="90">
        <f t="shared" si="4"/>
        <v>0</v>
      </c>
      <c r="AA28" s="90">
        <f t="shared" si="5"/>
        <v>0</v>
      </c>
      <c r="AB28" s="90" t="b">
        <f t="shared" si="15"/>
        <v>0</v>
      </c>
      <c r="AC28" s="90">
        <f t="shared" si="6"/>
        <v>0</v>
      </c>
      <c r="AD28" s="142">
        <f t="shared" si="7"/>
        <v>0</v>
      </c>
      <c r="AE28" s="142">
        <f t="shared" si="12"/>
        <v>0</v>
      </c>
      <c r="AF28" s="90">
        <f t="shared" si="8"/>
        <v>0</v>
      </c>
      <c r="AG28" s="90">
        <f t="shared" si="9"/>
        <v>0</v>
      </c>
    </row>
    <row r="29" spans="1:33" ht="24.75" customHeight="1" thickBot="1">
      <c r="A29" s="156"/>
      <c r="B29" s="156"/>
      <c r="C29" s="157"/>
      <c r="D29" s="158">
        <f>SUM(D9:D28)</f>
        <v>0</v>
      </c>
      <c r="E29" s="159"/>
      <c r="F29" s="160"/>
      <c r="G29" s="160"/>
      <c r="H29" s="161">
        <f>SUM(H9:H28)</f>
        <v>0</v>
      </c>
      <c r="I29" s="162">
        <f>SUM(I9:I28)</f>
        <v>0</v>
      </c>
      <c r="J29" s="158">
        <f>SUM(J9:J28)</f>
        <v>0</v>
      </c>
      <c r="K29" s="163"/>
      <c r="L29" s="160"/>
      <c r="M29" s="160"/>
      <c r="N29" s="161">
        <f>SUM(N9:N28)</f>
        <v>0</v>
      </c>
      <c r="O29" s="164">
        <f>SUM(O9:O28)</f>
        <v>0</v>
      </c>
      <c r="P29" s="165"/>
      <c r="Q29" s="166">
        <f>SUM(Q9:Q28)</f>
        <v>0</v>
      </c>
      <c r="R29" s="158"/>
      <c r="S29" s="167"/>
      <c r="T29" s="167"/>
      <c r="U29" s="168">
        <f>SUM(U9:U28)</f>
        <v>0</v>
      </c>
      <c r="V29" s="169">
        <f>SUM(V9:V28)</f>
        <v>0</v>
      </c>
      <c r="W29" s="170">
        <f>SUM(W9:W28)</f>
        <v>0</v>
      </c>
      <c r="Y29" s="142">
        <f>SUM(Y9:Y28)</f>
        <v>0</v>
      </c>
      <c r="Z29" s="90">
        <f>SUM(Z9:Z28)</f>
        <v>0</v>
      </c>
      <c r="AA29" s="90">
        <f>SUM(AA9:AA28)</f>
        <v>0</v>
      </c>
      <c r="AD29" s="90">
        <f>SUM(AD9:AD28)</f>
        <v>0</v>
      </c>
      <c r="AE29" s="90">
        <f>SUM(AE9:AE28)</f>
        <v>0</v>
      </c>
      <c r="AF29" s="90">
        <f>SUM(AF9:AF28)</f>
        <v>0</v>
      </c>
      <c r="AG29" s="90">
        <f>SUM(AG9:AG28)</f>
        <v>0</v>
      </c>
    </row>
    <row r="30" spans="1:25" ht="13.5">
      <c r="A30" s="171" t="s">
        <v>906</v>
      </c>
      <c r="B30" s="156"/>
      <c r="C30" s="172"/>
      <c r="D30" s="173"/>
      <c r="E30" s="173"/>
      <c r="F30" s="173"/>
      <c r="G30" s="173"/>
      <c r="H30" s="173"/>
      <c r="I30" s="173"/>
      <c r="J30" s="173"/>
      <c r="K30" s="174"/>
      <c r="L30" s="173"/>
      <c r="M30" s="173"/>
      <c r="N30" s="173"/>
      <c r="O30" s="173"/>
      <c r="P30" s="173"/>
      <c r="Q30" s="175"/>
      <c r="R30" s="173"/>
      <c r="S30" s="176"/>
      <c r="T30" s="176"/>
      <c r="U30" s="177"/>
      <c r="V30" s="178"/>
      <c r="W30" s="179"/>
      <c r="Y30" s="142"/>
    </row>
    <row r="31" spans="1:25" ht="21" customHeight="1">
      <c r="A31" s="171"/>
      <c r="B31" s="156"/>
      <c r="C31" s="172"/>
      <c r="D31" s="173"/>
      <c r="E31" s="173"/>
      <c r="F31" s="173"/>
      <c r="G31" s="173"/>
      <c r="H31" s="173"/>
      <c r="I31" s="173"/>
      <c r="J31" s="173"/>
      <c r="K31" s="174"/>
      <c r="L31" s="173"/>
      <c r="M31" s="173"/>
      <c r="N31" s="173"/>
      <c r="O31" s="173"/>
      <c r="P31" s="173"/>
      <c r="Q31" s="175"/>
      <c r="R31" s="173"/>
      <c r="S31" s="176"/>
      <c r="T31" s="176"/>
      <c r="U31" s="177"/>
      <c r="V31" s="178"/>
      <c r="W31" s="179"/>
      <c r="Y31" s="142"/>
    </row>
    <row r="32" spans="1:25" ht="15.75">
      <c r="A32" s="180" t="s">
        <v>1479</v>
      </c>
      <c r="B32" s="156"/>
      <c r="C32" s="172"/>
      <c r="D32" s="173"/>
      <c r="E32" s="173"/>
      <c r="F32" s="173"/>
      <c r="G32" s="173"/>
      <c r="H32" s="173"/>
      <c r="I32" s="173"/>
      <c r="J32" s="173"/>
      <c r="K32" s="174"/>
      <c r="L32" s="173"/>
      <c r="M32" s="173"/>
      <c r="N32" s="173"/>
      <c r="O32" s="173"/>
      <c r="P32" s="173"/>
      <c r="Q32" s="175"/>
      <c r="R32" s="173"/>
      <c r="S32" s="176"/>
      <c r="T32" s="176"/>
      <c r="U32" s="177"/>
      <c r="V32" s="178"/>
      <c r="W32" s="179"/>
      <c r="Y32" s="142"/>
    </row>
    <row r="33" spans="1:25" ht="15.75">
      <c r="A33" s="181" t="s">
        <v>1480</v>
      </c>
      <c r="B33" s="156"/>
      <c r="C33" s="172"/>
      <c r="D33" s="173"/>
      <c r="E33" s="173"/>
      <c r="F33" s="173"/>
      <c r="G33" s="173"/>
      <c r="H33" s="173"/>
      <c r="I33" s="173"/>
      <c r="J33" s="173"/>
      <c r="K33" s="174"/>
      <c r="L33" s="181" t="s">
        <v>1484</v>
      </c>
      <c r="M33" s="173"/>
      <c r="N33" s="173"/>
      <c r="P33" s="173"/>
      <c r="Q33" s="175"/>
      <c r="R33" s="173"/>
      <c r="S33" s="176"/>
      <c r="T33" s="176"/>
      <c r="U33" s="177"/>
      <c r="V33" s="178"/>
      <c r="W33" s="179"/>
      <c r="Y33" s="142"/>
    </row>
    <row r="34" spans="1:25" ht="15.75">
      <c r="A34" s="181" t="s">
        <v>1481</v>
      </c>
      <c r="B34" s="156"/>
      <c r="C34" s="172"/>
      <c r="D34" s="173"/>
      <c r="E34" s="173"/>
      <c r="F34" s="173"/>
      <c r="G34" s="173"/>
      <c r="H34" s="173"/>
      <c r="I34" s="173"/>
      <c r="J34" s="173"/>
      <c r="K34" s="174"/>
      <c r="L34" s="181" t="s">
        <v>1485</v>
      </c>
      <c r="M34" s="173"/>
      <c r="N34" s="173"/>
      <c r="P34" s="173"/>
      <c r="Q34" s="175"/>
      <c r="R34" s="173"/>
      <c r="S34" s="176"/>
      <c r="T34" s="176"/>
      <c r="U34" s="177"/>
      <c r="V34" s="178"/>
      <c r="W34" s="179"/>
      <c r="Y34" s="142"/>
    </row>
    <row r="35" spans="1:25" ht="15.75">
      <c r="A35" s="181" t="s">
        <v>416</v>
      </c>
      <c r="B35" s="156"/>
      <c r="C35" s="172"/>
      <c r="D35" s="173"/>
      <c r="E35" s="173"/>
      <c r="F35" s="173"/>
      <c r="G35" s="173"/>
      <c r="H35" s="173"/>
      <c r="I35" s="173"/>
      <c r="J35" s="173"/>
      <c r="K35" s="174"/>
      <c r="L35" s="181" t="s">
        <v>409</v>
      </c>
      <c r="M35" s="173"/>
      <c r="N35" s="173"/>
      <c r="P35" s="173"/>
      <c r="Q35" s="175"/>
      <c r="R35" s="173"/>
      <c r="S35" s="176"/>
      <c r="T35" s="176"/>
      <c r="U35" s="177"/>
      <c r="V35" s="178"/>
      <c r="W35" s="179"/>
      <c r="Y35" s="142"/>
    </row>
    <row r="36" spans="1:25" ht="15.75" customHeight="1">
      <c r="A36" s="181" t="s">
        <v>785</v>
      </c>
      <c r="B36" s="156"/>
      <c r="C36" s="172"/>
      <c r="D36" s="173"/>
      <c r="E36" s="173"/>
      <c r="F36" s="173"/>
      <c r="G36" s="173"/>
      <c r="H36" s="173"/>
      <c r="I36" s="173"/>
      <c r="J36" s="173"/>
      <c r="K36" s="174"/>
      <c r="L36" s="181" t="s">
        <v>410</v>
      </c>
      <c r="M36" s="173"/>
      <c r="N36" s="173"/>
      <c r="P36" s="173"/>
      <c r="Q36" s="175"/>
      <c r="R36" s="173"/>
      <c r="S36" s="176"/>
      <c r="T36" s="176"/>
      <c r="U36" s="177"/>
      <c r="V36" s="178"/>
      <c r="W36" s="179"/>
      <c r="Y36" s="142"/>
    </row>
    <row r="37" spans="1:25" ht="15.75" customHeight="1">
      <c r="A37" s="181" t="s">
        <v>1482</v>
      </c>
      <c r="B37" s="156"/>
      <c r="C37" s="172"/>
      <c r="D37" s="173"/>
      <c r="E37" s="173"/>
      <c r="F37" s="173"/>
      <c r="G37" s="173"/>
      <c r="H37" s="173"/>
      <c r="I37" s="173"/>
      <c r="J37" s="173"/>
      <c r="K37" s="174"/>
      <c r="L37" s="181" t="s">
        <v>411</v>
      </c>
      <c r="M37" s="173"/>
      <c r="N37" s="173"/>
      <c r="P37" s="173"/>
      <c r="Q37" s="175"/>
      <c r="R37" s="173"/>
      <c r="S37" s="176"/>
      <c r="T37" s="176"/>
      <c r="U37" s="177"/>
      <c r="V37" s="178"/>
      <c r="W37" s="179"/>
      <c r="Y37" s="142"/>
    </row>
    <row r="38" spans="1:25" ht="15.75" customHeight="1">
      <c r="A38" s="181" t="s">
        <v>404</v>
      </c>
      <c r="B38" s="156"/>
      <c r="C38" s="172"/>
      <c r="D38" s="173"/>
      <c r="E38" s="173"/>
      <c r="F38" s="173"/>
      <c r="G38" s="173"/>
      <c r="H38" s="173"/>
      <c r="I38" s="173"/>
      <c r="J38" s="173"/>
      <c r="K38" s="174"/>
      <c r="L38" s="181" t="s">
        <v>412</v>
      </c>
      <c r="M38" s="173"/>
      <c r="N38" s="173"/>
      <c r="P38" s="173"/>
      <c r="Q38" s="175"/>
      <c r="R38" s="173"/>
      <c r="S38" s="176"/>
      <c r="T38" s="176"/>
      <c r="U38" s="177"/>
      <c r="V38" s="178"/>
      <c r="W38" s="179"/>
      <c r="Y38" s="142"/>
    </row>
    <row r="39" spans="1:25" ht="15.75" customHeight="1">
      <c r="A39" s="181" t="s">
        <v>405</v>
      </c>
      <c r="B39" s="156"/>
      <c r="C39" s="172"/>
      <c r="D39" s="173"/>
      <c r="E39" s="173"/>
      <c r="F39" s="173"/>
      <c r="G39" s="173"/>
      <c r="H39" s="173"/>
      <c r="I39" s="173"/>
      <c r="J39" s="173"/>
      <c r="K39" s="174"/>
      <c r="L39" s="181" t="s">
        <v>413</v>
      </c>
      <c r="M39" s="173"/>
      <c r="N39" s="173"/>
      <c r="P39" s="173"/>
      <c r="Q39" s="175"/>
      <c r="R39" s="173"/>
      <c r="S39" s="176"/>
      <c r="T39" s="176"/>
      <c r="U39" s="177"/>
      <c r="V39" s="178"/>
      <c r="W39" s="179"/>
      <c r="Y39" s="142"/>
    </row>
    <row r="40" spans="1:25" ht="15.75" customHeight="1">
      <c r="A40" s="181" t="s">
        <v>406</v>
      </c>
      <c r="B40" s="156"/>
      <c r="C40" s="172"/>
      <c r="D40" s="173"/>
      <c r="E40" s="173"/>
      <c r="F40" s="173"/>
      <c r="G40" s="173"/>
      <c r="H40" s="173"/>
      <c r="I40" s="173"/>
      <c r="J40" s="173"/>
      <c r="K40" s="174"/>
      <c r="L40" s="196" t="s">
        <v>414</v>
      </c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42"/>
    </row>
    <row r="41" spans="1:25" ht="15.75" customHeight="1">
      <c r="A41" s="181" t="s">
        <v>407</v>
      </c>
      <c r="B41" s="156"/>
      <c r="C41" s="172"/>
      <c r="D41" s="173"/>
      <c r="E41" s="173"/>
      <c r="F41" s="173"/>
      <c r="G41" s="173"/>
      <c r="H41" s="173"/>
      <c r="I41" s="173"/>
      <c r="J41" s="173"/>
      <c r="K41" s="174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42"/>
    </row>
    <row r="42" spans="1:25" ht="15.75" customHeight="1">
      <c r="A42" s="181" t="s">
        <v>786</v>
      </c>
      <c r="B42" s="156"/>
      <c r="C42" s="172"/>
      <c r="D42" s="173"/>
      <c r="E42" s="173"/>
      <c r="F42" s="173"/>
      <c r="G42" s="173"/>
      <c r="H42" s="173"/>
      <c r="I42" s="173"/>
      <c r="J42" s="173"/>
      <c r="K42" s="174"/>
      <c r="L42" s="197" t="s">
        <v>417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42"/>
    </row>
    <row r="43" spans="1:25" ht="15.75" customHeight="1">
      <c r="A43" s="181" t="s">
        <v>408</v>
      </c>
      <c r="B43" s="156"/>
      <c r="C43" s="172"/>
      <c r="D43" s="173"/>
      <c r="E43" s="173"/>
      <c r="F43" s="173"/>
      <c r="G43" s="173"/>
      <c r="H43" s="173"/>
      <c r="I43" s="173"/>
      <c r="J43" s="173"/>
      <c r="K43" s="174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42"/>
    </row>
    <row r="44" spans="1:25" ht="15.75" customHeight="1">
      <c r="A44" s="181" t="s">
        <v>1483</v>
      </c>
      <c r="B44" s="156"/>
      <c r="C44" s="172"/>
      <c r="D44" s="173"/>
      <c r="E44" s="173"/>
      <c r="F44" s="173"/>
      <c r="G44" s="173"/>
      <c r="H44" s="173"/>
      <c r="I44" s="173"/>
      <c r="J44" s="173"/>
      <c r="K44" s="174"/>
      <c r="L44" s="173"/>
      <c r="M44" s="173"/>
      <c r="N44" s="182"/>
      <c r="P44" s="173"/>
      <c r="Q44" s="175"/>
      <c r="R44" s="173"/>
      <c r="S44" s="176"/>
      <c r="T44" s="176"/>
      <c r="U44" s="177"/>
      <c r="V44" s="178"/>
      <c r="W44" s="179"/>
      <c r="Y44" s="142"/>
    </row>
    <row r="45" spans="2:25" ht="15.75" customHeight="1">
      <c r="B45" s="156"/>
      <c r="C45" s="172"/>
      <c r="D45" s="173"/>
      <c r="E45" s="173"/>
      <c r="F45" s="173"/>
      <c r="G45" s="173"/>
      <c r="H45" s="173"/>
      <c r="I45" s="173"/>
      <c r="J45" s="173"/>
      <c r="K45" s="174"/>
      <c r="L45" s="173"/>
      <c r="M45" s="173"/>
      <c r="N45" s="173"/>
      <c r="O45" s="173"/>
      <c r="P45" s="173"/>
      <c r="Q45" s="175"/>
      <c r="R45" s="173"/>
      <c r="S45" s="176"/>
      <c r="T45" s="176"/>
      <c r="U45" s="177"/>
      <c r="V45" s="178"/>
      <c r="W45" s="179"/>
      <c r="Y45" s="142"/>
    </row>
    <row r="46" spans="1:28" s="91" customFormat="1" ht="30" thickBot="1">
      <c r="A46" s="89" t="str">
        <f>$A$1</f>
        <v>2017 CALCULATED LIGHTING EQUIPMENT SURVEY TABLE 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P46" s="92"/>
      <c r="Q46" s="92"/>
      <c r="R46" s="92"/>
      <c r="S46" s="92"/>
      <c r="T46" s="92"/>
      <c r="U46" s="92"/>
      <c r="V46" s="90"/>
      <c r="W46" s="93" t="s">
        <v>948</v>
      </c>
      <c r="X46" s="90"/>
      <c r="Y46" s="90"/>
      <c r="Z46" s="90" t="s">
        <v>894</v>
      </c>
      <c r="AA46" s="107">
        <v>1</v>
      </c>
      <c r="AB46" s="108"/>
    </row>
    <row r="47" spans="1:28" s="91" customFormat="1" ht="22.5">
      <c r="A47" s="94" t="s">
        <v>929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5"/>
      <c r="Q47" s="96" t="s">
        <v>945</v>
      </c>
      <c r="R47" s="99"/>
      <c r="S47" s="99"/>
      <c r="T47" s="99"/>
      <c r="U47" s="99"/>
      <c r="V47" s="183"/>
      <c r="W47" s="184"/>
      <c r="X47" s="94"/>
      <c r="Y47" s="94"/>
      <c r="Z47" s="90" t="s">
        <v>1544</v>
      </c>
      <c r="AA47" s="90">
        <v>2</v>
      </c>
      <c r="AB47" s="90" t="s">
        <v>923</v>
      </c>
    </row>
    <row r="48" spans="1:28" s="91" customFormat="1" ht="22.5">
      <c r="A48" s="94"/>
      <c r="B48" s="111" t="s">
        <v>1527</v>
      </c>
      <c r="C48" s="203">
        <f>C4</f>
        <v>0</v>
      </c>
      <c r="D48" s="203"/>
      <c r="E48" s="203"/>
      <c r="F48" s="111"/>
      <c r="G48" s="94"/>
      <c r="H48" s="111" t="s">
        <v>1528</v>
      </c>
      <c r="I48" s="204">
        <f>I4</f>
        <v>0</v>
      </c>
      <c r="J48" s="204"/>
      <c r="K48" s="204"/>
      <c r="L48" s="94"/>
      <c r="M48" s="94"/>
      <c r="N48" s="94"/>
      <c r="O48" s="94"/>
      <c r="P48" s="94"/>
      <c r="Q48" s="102" t="s">
        <v>944</v>
      </c>
      <c r="R48" s="105"/>
      <c r="S48" s="105"/>
      <c r="T48" s="105"/>
      <c r="U48" s="105"/>
      <c r="V48" s="185"/>
      <c r="W48" s="186"/>
      <c r="X48" s="94"/>
      <c r="Y48" s="94"/>
      <c r="Z48" s="90" t="s">
        <v>1545</v>
      </c>
      <c r="AA48" s="90">
        <v>3</v>
      </c>
      <c r="AB48" s="90" t="s">
        <v>924</v>
      </c>
    </row>
    <row r="49" spans="1:28" s="91" customFormat="1" ht="22.5" thickBot="1">
      <c r="A49" s="94"/>
      <c r="B49" s="111" t="s">
        <v>1529</v>
      </c>
      <c r="C49" s="205"/>
      <c r="D49" s="205"/>
      <c r="E49" s="205"/>
      <c r="F49" s="112"/>
      <c r="G49" s="112"/>
      <c r="H49" s="112"/>
      <c r="I49" s="112"/>
      <c r="J49" s="112"/>
      <c r="K49" s="113"/>
      <c r="L49" s="94"/>
      <c r="M49" s="94"/>
      <c r="N49" s="94"/>
      <c r="O49" s="94"/>
      <c r="P49" s="94"/>
      <c r="Q49" s="114" t="s">
        <v>324</v>
      </c>
      <c r="R49" s="117"/>
      <c r="S49" s="117"/>
      <c r="T49" s="117"/>
      <c r="U49" s="117"/>
      <c r="V49" s="187"/>
      <c r="W49" s="188"/>
      <c r="X49" s="94"/>
      <c r="Y49" s="94"/>
      <c r="Z49" s="90" t="s">
        <v>903</v>
      </c>
      <c r="AA49" s="90">
        <v>4</v>
      </c>
      <c r="AB49" s="90" t="s">
        <v>925</v>
      </c>
    </row>
    <row r="50" spans="1:28" s="91" customFormat="1" ht="18.75" thickBot="1">
      <c r="A50" s="119"/>
      <c r="B50" s="90"/>
      <c r="C50" s="90"/>
      <c r="D50" s="90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20"/>
      <c r="X50" s="119"/>
      <c r="Y50" s="119"/>
      <c r="Z50" s="119"/>
      <c r="AA50" s="119"/>
      <c r="AB50" s="119"/>
    </row>
    <row r="51" spans="1:28" s="91" customFormat="1" ht="18" thickBot="1">
      <c r="A51" s="121" t="s">
        <v>499</v>
      </c>
      <c r="B51" s="122"/>
      <c r="C51" s="123"/>
      <c r="D51" s="200" t="s">
        <v>506</v>
      </c>
      <c r="E51" s="201"/>
      <c r="F51" s="201"/>
      <c r="G51" s="201"/>
      <c r="H51" s="201"/>
      <c r="I51" s="202"/>
      <c r="J51" s="198" t="s">
        <v>505</v>
      </c>
      <c r="K51" s="206"/>
      <c r="L51" s="206"/>
      <c r="M51" s="206"/>
      <c r="N51" s="206"/>
      <c r="O51" s="206"/>
      <c r="P51" s="206"/>
      <c r="Q51" s="206"/>
      <c r="R51" s="199"/>
      <c r="S51" s="198" t="s">
        <v>1273</v>
      </c>
      <c r="T51" s="199"/>
      <c r="U51" s="200" t="s">
        <v>500</v>
      </c>
      <c r="V51" s="201"/>
      <c r="W51" s="202"/>
      <c r="X51" s="90"/>
      <c r="Y51" s="90"/>
      <c r="Z51" s="90"/>
      <c r="AA51" s="90"/>
      <c r="AB51" s="90"/>
    </row>
    <row r="52" spans="1:33" s="91" customFormat="1" ht="63" thickBot="1">
      <c r="A52" s="124" t="s">
        <v>946</v>
      </c>
      <c r="B52" s="125" t="s">
        <v>501</v>
      </c>
      <c r="C52" s="126" t="s">
        <v>947</v>
      </c>
      <c r="D52" s="124" t="s">
        <v>783</v>
      </c>
      <c r="E52" s="127" t="s">
        <v>908</v>
      </c>
      <c r="F52" s="127" t="s">
        <v>907</v>
      </c>
      <c r="G52" s="128" t="s">
        <v>1540</v>
      </c>
      <c r="H52" s="125" t="s">
        <v>507</v>
      </c>
      <c r="I52" s="129" t="s">
        <v>1542</v>
      </c>
      <c r="J52" s="124" t="s">
        <v>784</v>
      </c>
      <c r="K52" s="127" t="s">
        <v>909</v>
      </c>
      <c r="L52" s="127" t="s">
        <v>910</v>
      </c>
      <c r="M52" s="128" t="s">
        <v>1541</v>
      </c>
      <c r="N52" s="125" t="s">
        <v>508</v>
      </c>
      <c r="O52" s="128" t="s">
        <v>1543</v>
      </c>
      <c r="P52" s="128" t="s">
        <v>509</v>
      </c>
      <c r="Q52" s="126" t="s">
        <v>510</v>
      </c>
      <c r="R52" s="126" t="s">
        <v>922</v>
      </c>
      <c r="S52" s="124" t="s">
        <v>1274</v>
      </c>
      <c r="T52" s="130" t="s">
        <v>926</v>
      </c>
      <c r="U52" s="124" t="s">
        <v>502</v>
      </c>
      <c r="V52" s="125" t="s">
        <v>503</v>
      </c>
      <c r="W52" s="126" t="s">
        <v>504</v>
      </c>
      <c r="X52" s="131"/>
      <c r="Y52" s="189" t="s">
        <v>1539</v>
      </c>
      <c r="Z52" s="189" t="s">
        <v>927</v>
      </c>
      <c r="AA52" s="189" t="s">
        <v>928</v>
      </c>
      <c r="AB52" s="133" t="s">
        <v>1559</v>
      </c>
      <c r="AC52" s="132" t="s">
        <v>900</v>
      </c>
      <c r="AD52" s="134" t="s">
        <v>899</v>
      </c>
      <c r="AE52" s="133" t="s">
        <v>901</v>
      </c>
      <c r="AF52" s="133" t="s">
        <v>902</v>
      </c>
      <c r="AG52" s="132" t="s">
        <v>904</v>
      </c>
    </row>
    <row r="53" spans="1:33" s="91" customFormat="1" ht="24.75" customHeight="1" thickBot="1">
      <c r="A53" s="135">
        <v>1</v>
      </c>
      <c r="B53" s="1"/>
      <c r="C53" s="2"/>
      <c r="D53" s="3"/>
      <c r="E53" s="4"/>
      <c r="F53" s="5"/>
      <c r="G53" s="6"/>
      <c r="H53" s="136">
        <f>F53*D53</f>
        <v>0</v>
      </c>
      <c r="I53" s="137">
        <f aca="true" t="shared" si="16" ref="I53:I72">H53*G53</f>
        <v>0</v>
      </c>
      <c r="J53" s="19"/>
      <c r="K53" s="4"/>
      <c r="L53" s="5"/>
      <c r="M53" s="6"/>
      <c r="N53" s="136">
        <f>L53*J53</f>
        <v>0</v>
      </c>
      <c r="O53" s="138">
        <f aca="true" t="shared" si="17" ref="O53:O72">N53*M53</f>
        <v>0</v>
      </c>
      <c r="P53" s="39">
        <v>1</v>
      </c>
      <c r="Q53" s="33"/>
      <c r="R53" s="43">
        <v>1</v>
      </c>
      <c r="S53" s="28"/>
      <c r="T53" s="29"/>
      <c r="U53" s="139">
        <f>IF(AB53,H53-N53,H53-N53)</f>
        <v>0</v>
      </c>
      <c r="V53" s="140">
        <f aca="true" t="shared" si="18" ref="V53:V72">U53*G53</f>
        <v>0</v>
      </c>
      <c r="W53" s="141" t="str">
        <f>IF(OR(P53&lt;&gt;1),N53*(G53-M53),"NA")</f>
        <v>NA</v>
      </c>
      <c r="X53" s="90"/>
      <c r="Y53" s="142">
        <f aca="true" t="shared" si="19" ref="Y53:Y72">$Q53*VLOOKUP($R53,$AA$1:$AC$4,3)</f>
        <v>0</v>
      </c>
      <c r="Z53" s="90">
        <f>IF(OR(P53=3,P53=4),T53,0)</f>
        <v>0</v>
      </c>
      <c r="AA53" s="90">
        <f aca="true" t="shared" si="20" ref="AA53:AA72">IF(P53=2,T53,0)+IF(AB53,S53,0)</f>
        <v>0</v>
      </c>
      <c r="AB53" s="90" t="b">
        <f>OR(EXACT(K53,"CF/SCRWN"),EXACT(K53,"CF/SCRWN/REF"))</f>
        <v>0</v>
      </c>
      <c r="AC53" s="90">
        <f aca="true" t="shared" si="21" ref="AC53:AC72">IF(AB53,IF(L53*1000&lt;$AE$3,$AG$2,IF(L53*1000&lt;$AE$5,IF(K53="CF/SCRWN/REF",$AG$4,$AG$3),$AG$5)),0)</f>
        <v>0</v>
      </c>
      <c r="AD53" s="142">
        <f aca="true" t="shared" si="22" ref="AD53:AD72">AC53*J53</f>
        <v>0</v>
      </c>
      <c r="AE53" s="142">
        <f>Y53+AD53</f>
        <v>0</v>
      </c>
      <c r="AF53" s="90">
        <f aca="true" t="shared" si="23" ref="AF53:AF72">IF(P53=2,Q53,0)+IF(AB53,J53,0)</f>
        <v>0</v>
      </c>
      <c r="AG53" s="90">
        <f aca="true" t="shared" si="24" ref="AG53:AG72">IF(AB53,0,S53)</f>
        <v>0</v>
      </c>
    </row>
    <row r="54" spans="1:33" s="91" customFormat="1" ht="24.75" customHeight="1" thickBot="1">
      <c r="A54" s="143">
        <v>2</v>
      </c>
      <c r="B54" s="7"/>
      <c r="C54" s="8"/>
      <c r="D54" s="9"/>
      <c r="E54" s="10"/>
      <c r="F54" s="11"/>
      <c r="G54" s="12"/>
      <c r="H54" s="144">
        <f>F54*D54</f>
        <v>0</v>
      </c>
      <c r="I54" s="145">
        <f t="shared" si="16"/>
        <v>0</v>
      </c>
      <c r="J54" s="20"/>
      <c r="K54" s="10"/>
      <c r="L54" s="11"/>
      <c r="M54" s="12"/>
      <c r="N54" s="144">
        <f>L54*J54</f>
        <v>0</v>
      </c>
      <c r="O54" s="146">
        <f t="shared" si="17"/>
        <v>0</v>
      </c>
      <c r="P54" s="39">
        <v>1</v>
      </c>
      <c r="Q54" s="34"/>
      <c r="R54" s="44">
        <v>1</v>
      </c>
      <c r="S54" s="27"/>
      <c r="T54" s="30"/>
      <c r="U54" s="147">
        <f aca="true" t="shared" si="25" ref="U54:U72">IF(AB54,H54-N54,H54-N54)</f>
        <v>0</v>
      </c>
      <c r="V54" s="146">
        <f t="shared" si="18"/>
        <v>0</v>
      </c>
      <c r="W54" s="141" t="str">
        <f aca="true" t="shared" si="26" ref="W54:W72">IF(OR(P54&lt;&gt;1),N54*(G54-M54),"NA")</f>
        <v>NA</v>
      </c>
      <c r="X54" s="90"/>
      <c r="Y54" s="142">
        <f t="shared" si="19"/>
        <v>0</v>
      </c>
      <c r="Z54" s="90">
        <f aca="true" t="shared" si="27" ref="Z54:Z71">IF(OR(P54=3,P54=4),T54,0)</f>
        <v>0</v>
      </c>
      <c r="AA54" s="90">
        <f t="shared" si="20"/>
        <v>0</v>
      </c>
      <c r="AB54" s="90" t="b">
        <f>OR(EXACT(K54,"CF/SCRWN"),EXACT(K54,"CF/SCRWN/REF"))</f>
        <v>0</v>
      </c>
      <c r="AC54" s="90">
        <f t="shared" si="21"/>
        <v>0</v>
      </c>
      <c r="AD54" s="142">
        <f t="shared" si="22"/>
        <v>0</v>
      </c>
      <c r="AE54" s="142">
        <f aca="true" t="shared" si="28" ref="AE54:AE72">Y54+AD54</f>
        <v>0</v>
      </c>
      <c r="AF54" s="90">
        <f t="shared" si="23"/>
        <v>0</v>
      </c>
      <c r="AG54" s="90">
        <f t="shared" si="24"/>
        <v>0</v>
      </c>
    </row>
    <row r="55" spans="1:33" s="91" customFormat="1" ht="24.75" customHeight="1" thickBot="1">
      <c r="A55" s="143">
        <v>3</v>
      </c>
      <c r="B55" s="7"/>
      <c r="C55" s="8"/>
      <c r="D55" s="9"/>
      <c r="E55" s="10"/>
      <c r="F55" s="11"/>
      <c r="G55" s="12"/>
      <c r="H55" s="144">
        <f aca="true" t="shared" si="29" ref="H55:H71">F55*D55</f>
        <v>0</v>
      </c>
      <c r="I55" s="145">
        <f t="shared" si="16"/>
        <v>0</v>
      </c>
      <c r="J55" s="20"/>
      <c r="K55" s="10"/>
      <c r="L55" s="11"/>
      <c r="M55" s="12"/>
      <c r="N55" s="144">
        <f aca="true" t="shared" si="30" ref="N55:N71">L55*J55</f>
        <v>0</v>
      </c>
      <c r="O55" s="146">
        <f t="shared" si="17"/>
        <v>0</v>
      </c>
      <c r="P55" s="40">
        <v>1</v>
      </c>
      <c r="Q55" s="34"/>
      <c r="R55" s="44">
        <v>1</v>
      </c>
      <c r="S55" s="27"/>
      <c r="T55" s="30"/>
      <c r="U55" s="147">
        <f t="shared" si="25"/>
        <v>0</v>
      </c>
      <c r="V55" s="146">
        <f t="shared" si="18"/>
        <v>0</v>
      </c>
      <c r="W55" s="141" t="str">
        <f t="shared" si="26"/>
        <v>NA</v>
      </c>
      <c r="X55" s="90"/>
      <c r="Y55" s="142">
        <f t="shared" si="19"/>
        <v>0</v>
      </c>
      <c r="Z55" s="90">
        <f t="shared" si="27"/>
        <v>0</v>
      </c>
      <c r="AA55" s="90">
        <f t="shared" si="20"/>
        <v>0</v>
      </c>
      <c r="AB55" s="90" t="b">
        <f>OR(EXACT(K55,"CF/SCRWN"),EXACT(K55,"CF/SCRWN/REF"))</f>
        <v>0</v>
      </c>
      <c r="AC55" s="90">
        <f t="shared" si="21"/>
        <v>0</v>
      </c>
      <c r="AD55" s="142">
        <f t="shared" si="22"/>
        <v>0</v>
      </c>
      <c r="AE55" s="142">
        <f t="shared" si="28"/>
        <v>0</v>
      </c>
      <c r="AF55" s="90">
        <f t="shared" si="23"/>
        <v>0</v>
      </c>
      <c r="AG55" s="90">
        <f t="shared" si="24"/>
        <v>0</v>
      </c>
    </row>
    <row r="56" spans="1:33" ht="24.75" customHeight="1" thickBot="1">
      <c r="A56" s="143">
        <v>4</v>
      </c>
      <c r="B56" s="7"/>
      <c r="C56" s="8"/>
      <c r="D56" s="9"/>
      <c r="E56" s="10"/>
      <c r="F56" s="11"/>
      <c r="G56" s="12"/>
      <c r="H56" s="144">
        <f t="shared" si="29"/>
        <v>0</v>
      </c>
      <c r="I56" s="145">
        <f t="shared" si="16"/>
        <v>0</v>
      </c>
      <c r="J56" s="20"/>
      <c r="K56" s="10"/>
      <c r="L56" s="21"/>
      <c r="M56" s="12"/>
      <c r="N56" s="144">
        <f t="shared" si="30"/>
        <v>0</v>
      </c>
      <c r="O56" s="146">
        <f t="shared" si="17"/>
        <v>0</v>
      </c>
      <c r="P56" s="41">
        <v>1</v>
      </c>
      <c r="Q56" s="25"/>
      <c r="R56" s="44">
        <v>1</v>
      </c>
      <c r="S56" s="20"/>
      <c r="T56" s="23"/>
      <c r="U56" s="147">
        <f t="shared" si="25"/>
        <v>0</v>
      </c>
      <c r="V56" s="146">
        <f t="shared" si="18"/>
        <v>0</v>
      </c>
      <c r="W56" s="141" t="str">
        <f t="shared" si="26"/>
        <v>NA</v>
      </c>
      <c r="Y56" s="142">
        <f t="shared" si="19"/>
        <v>0</v>
      </c>
      <c r="Z56" s="90">
        <f t="shared" si="27"/>
        <v>0</v>
      </c>
      <c r="AA56" s="90">
        <f t="shared" si="20"/>
        <v>0</v>
      </c>
      <c r="AB56" s="90" t="b">
        <f aca="true" t="shared" si="31" ref="AB56:AB72">OR(EXACT(K56,"CF/SCRWN"),EXACT(K56,"CF/SCRWN/REF"))</f>
        <v>0</v>
      </c>
      <c r="AC56" s="90">
        <f t="shared" si="21"/>
        <v>0</v>
      </c>
      <c r="AD56" s="142">
        <f t="shared" si="22"/>
        <v>0</v>
      </c>
      <c r="AE56" s="142">
        <f t="shared" si="28"/>
        <v>0</v>
      </c>
      <c r="AF56" s="90">
        <f t="shared" si="23"/>
        <v>0</v>
      </c>
      <c r="AG56" s="90">
        <f t="shared" si="24"/>
        <v>0</v>
      </c>
    </row>
    <row r="57" spans="1:33" s="91" customFormat="1" ht="24.75" customHeight="1" thickBot="1">
      <c r="A57" s="143">
        <v>5</v>
      </c>
      <c r="B57" s="7"/>
      <c r="C57" s="8"/>
      <c r="D57" s="9"/>
      <c r="E57" s="10"/>
      <c r="F57" s="11"/>
      <c r="G57" s="12"/>
      <c r="H57" s="144">
        <f t="shared" si="29"/>
        <v>0</v>
      </c>
      <c r="I57" s="145">
        <f t="shared" si="16"/>
        <v>0</v>
      </c>
      <c r="J57" s="20"/>
      <c r="K57" s="10"/>
      <c r="L57" s="21"/>
      <c r="M57" s="12"/>
      <c r="N57" s="144">
        <f t="shared" si="30"/>
        <v>0</v>
      </c>
      <c r="O57" s="146">
        <f t="shared" si="17"/>
        <v>0</v>
      </c>
      <c r="P57" s="41">
        <v>1</v>
      </c>
      <c r="Q57" s="25"/>
      <c r="R57" s="44">
        <v>1</v>
      </c>
      <c r="S57" s="20"/>
      <c r="T57" s="23"/>
      <c r="U57" s="147">
        <f t="shared" si="25"/>
        <v>0</v>
      </c>
      <c r="V57" s="146">
        <f t="shared" si="18"/>
        <v>0</v>
      </c>
      <c r="W57" s="141" t="str">
        <f t="shared" si="26"/>
        <v>NA</v>
      </c>
      <c r="X57" s="90"/>
      <c r="Y57" s="142">
        <f t="shared" si="19"/>
        <v>0</v>
      </c>
      <c r="Z57" s="90">
        <f t="shared" si="27"/>
        <v>0</v>
      </c>
      <c r="AA57" s="90">
        <f t="shared" si="20"/>
        <v>0</v>
      </c>
      <c r="AB57" s="90" t="b">
        <f t="shared" si="31"/>
        <v>0</v>
      </c>
      <c r="AC57" s="90">
        <f t="shared" si="21"/>
        <v>0</v>
      </c>
      <c r="AD57" s="142">
        <f t="shared" si="22"/>
        <v>0</v>
      </c>
      <c r="AE57" s="142">
        <f t="shared" si="28"/>
        <v>0</v>
      </c>
      <c r="AF57" s="90">
        <f t="shared" si="23"/>
        <v>0</v>
      </c>
      <c r="AG57" s="90">
        <f t="shared" si="24"/>
        <v>0</v>
      </c>
    </row>
    <row r="58" spans="1:33" s="91" customFormat="1" ht="24.75" customHeight="1" thickBot="1">
      <c r="A58" s="143">
        <v>6</v>
      </c>
      <c r="B58" s="7"/>
      <c r="C58" s="8"/>
      <c r="D58" s="9"/>
      <c r="E58" s="10"/>
      <c r="F58" s="11"/>
      <c r="G58" s="12"/>
      <c r="H58" s="144">
        <f t="shared" si="29"/>
        <v>0</v>
      </c>
      <c r="I58" s="145">
        <f t="shared" si="16"/>
        <v>0</v>
      </c>
      <c r="J58" s="20"/>
      <c r="K58" s="10"/>
      <c r="L58" s="21"/>
      <c r="M58" s="12"/>
      <c r="N58" s="144">
        <f t="shared" si="30"/>
        <v>0</v>
      </c>
      <c r="O58" s="146">
        <f t="shared" si="17"/>
        <v>0</v>
      </c>
      <c r="P58" s="41">
        <v>1</v>
      </c>
      <c r="Q58" s="25"/>
      <c r="R58" s="44">
        <v>1</v>
      </c>
      <c r="S58" s="20"/>
      <c r="T58" s="23"/>
      <c r="U58" s="147">
        <f t="shared" si="25"/>
        <v>0</v>
      </c>
      <c r="V58" s="146">
        <f t="shared" si="18"/>
        <v>0</v>
      </c>
      <c r="W58" s="141" t="str">
        <f t="shared" si="26"/>
        <v>NA</v>
      </c>
      <c r="X58" s="90"/>
      <c r="Y58" s="142">
        <f t="shared" si="19"/>
        <v>0</v>
      </c>
      <c r="Z58" s="90">
        <f t="shared" si="27"/>
        <v>0</v>
      </c>
      <c r="AA58" s="90">
        <f t="shared" si="20"/>
        <v>0</v>
      </c>
      <c r="AB58" s="90" t="b">
        <f t="shared" si="31"/>
        <v>0</v>
      </c>
      <c r="AC58" s="90">
        <f t="shared" si="21"/>
        <v>0</v>
      </c>
      <c r="AD58" s="142">
        <f t="shared" si="22"/>
        <v>0</v>
      </c>
      <c r="AE58" s="142">
        <f t="shared" si="28"/>
        <v>0</v>
      </c>
      <c r="AF58" s="90">
        <f t="shared" si="23"/>
        <v>0</v>
      </c>
      <c r="AG58" s="90">
        <f t="shared" si="24"/>
        <v>0</v>
      </c>
    </row>
    <row r="59" spans="1:33" s="91" customFormat="1" ht="24.75" customHeight="1" thickBot="1">
      <c r="A59" s="143">
        <v>7</v>
      </c>
      <c r="B59" s="7"/>
      <c r="C59" s="8"/>
      <c r="D59" s="9"/>
      <c r="E59" s="10"/>
      <c r="F59" s="11"/>
      <c r="G59" s="12"/>
      <c r="H59" s="144">
        <f t="shared" si="29"/>
        <v>0</v>
      </c>
      <c r="I59" s="145">
        <f t="shared" si="16"/>
        <v>0</v>
      </c>
      <c r="J59" s="20"/>
      <c r="K59" s="10"/>
      <c r="L59" s="21"/>
      <c r="M59" s="12"/>
      <c r="N59" s="144">
        <f t="shared" si="30"/>
        <v>0</v>
      </c>
      <c r="O59" s="146">
        <f t="shared" si="17"/>
        <v>0</v>
      </c>
      <c r="P59" s="40">
        <v>1</v>
      </c>
      <c r="Q59" s="25"/>
      <c r="R59" s="44">
        <v>1</v>
      </c>
      <c r="S59" s="20"/>
      <c r="T59" s="23"/>
      <c r="U59" s="147">
        <f t="shared" si="25"/>
        <v>0</v>
      </c>
      <c r="V59" s="146">
        <f t="shared" si="18"/>
        <v>0</v>
      </c>
      <c r="W59" s="141" t="str">
        <f t="shared" si="26"/>
        <v>NA</v>
      </c>
      <c r="X59" s="90"/>
      <c r="Y59" s="142">
        <f t="shared" si="19"/>
        <v>0</v>
      </c>
      <c r="Z59" s="90">
        <f t="shared" si="27"/>
        <v>0</v>
      </c>
      <c r="AA59" s="90">
        <f t="shared" si="20"/>
        <v>0</v>
      </c>
      <c r="AB59" s="90" t="b">
        <f t="shared" si="31"/>
        <v>0</v>
      </c>
      <c r="AC59" s="90">
        <f t="shared" si="21"/>
        <v>0</v>
      </c>
      <c r="AD59" s="142">
        <f t="shared" si="22"/>
        <v>0</v>
      </c>
      <c r="AE59" s="142">
        <f t="shared" si="28"/>
        <v>0</v>
      </c>
      <c r="AF59" s="90">
        <f t="shared" si="23"/>
        <v>0</v>
      </c>
      <c r="AG59" s="90">
        <f t="shared" si="24"/>
        <v>0</v>
      </c>
    </row>
    <row r="60" spans="1:33" s="91" customFormat="1" ht="24.75" customHeight="1" thickBot="1">
      <c r="A60" s="143">
        <v>8</v>
      </c>
      <c r="B60" s="7"/>
      <c r="C60" s="8"/>
      <c r="D60" s="9"/>
      <c r="E60" s="10"/>
      <c r="F60" s="11"/>
      <c r="G60" s="12"/>
      <c r="H60" s="144">
        <f t="shared" si="29"/>
        <v>0</v>
      </c>
      <c r="I60" s="145">
        <f t="shared" si="16"/>
        <v>0</v>
      </c>
      <c r="J60" s="20"/>
      <c r="K60" s="10"/>
      <c r="L60" s="21"/>
      <c r="M60" s="12"/>
      <c r="N60" s="144">
        <f t="shared" si="30"/>
        <v>0</v>
      </c>
      <c r="O60" s="146">
        <f t="shared" si="17"/>
        <v>0</v>
      </c>
      <c r="P60" s="41">
        <v>1</v>
      </c>
      <c r="Q60" s="25"/>
      <c r="R60" s="44">
        <v>1</v>
      </c>
      <c r="S60" s="20"/>
      <c r="T60" s="23"/>
      <c r="U60" s="147">
        <f t="shared" si="25"/>
        <v>0</v>
      </c>
      <c r="V60" s="146">
        <f t="shared" si="18"/>
        <v>0</v>
      </c>
      <c r="W60" s="141" t="str">
        <f t="shared" si="26"/>
        <v>NA</v>
      </c>
      <c r="X60" s="90"/>
      <c r="Y60" s="142">
        <f t="shared" si="19"/>
        <v>0</v>
      </c>
      <c r="Z60" s="90">
        <f t="shared" si="27"/>
        <v>0</v>
      </c>
      <c r="AA60" s="90">
        <f t="shared" si="20"/>
        <v>0</v>
      </c>
      <c r="AB60" s="90" t="b">
        <f t="shared" si="31"/>
        <v>0</v>
      </c>
      <c r="AC60" s="90">
        <f t="shared" si="21"/>
        <v>0</v>
      </c>
      <c r="AD60" s="142">
        <f t="shared" si="22"/>
        <v>0</v>
      </c>
      <c r="AE60" s="142">
        <f t="shared" si="28"/>
        <v>0</v>
      </c>
      <c r="AF60" s="90">
        <f t="shared" si="23"/>
        <v>0</v>
      </c>
      <c r="AG60" s="90">
        <f t="shared" si="24"/>
        <v>0</v>
      </c>
    </row>
    <row r="61" spans="1:33" ht="24.75" customHeight="1" thickBot="1">
      <c r="A61" s="143">
        <v>9</v>
      </c>
      <c r="B61" s="7"/>
      <c r="C61" s="8"/>
      <c r="D61" s="9"/>
      <c r="E61" s="10"/>
      <c r="F61" s="11"/>
      <c r="G61" s="12"/>
      <c r="H61" s="144">
        <f t="shared" si="29"/>
        <v>0</v>
      </c>
      <c r="I61" s="145">
        <f t="shared" si="16"/>
        <v>0</v>
      </c>
      <c r="J61" s="20"/>
      <c r="K61" s="10"/>
      <c r="L61" s="21"/>
      <c r="M61" s="12"/>
      <c r="N61" s="144">
        <f t="shared" si="30"/>
        <v>0</v>
      </c>
      <c r="O61" s="146">
        <f t="shared" si="17"/>
        <v>0</v>
      </c>
      <c r="P61" s="41">
        <v>1</v>
      </c>
      <c r="Q61" s="25"/>
      <c r="R61" s="44">
        <v>1</v>
      </c>
      <c r="S61" s="20"/>
      <c r="T61" s="23"/>
      <c r="U61" s="147">
        <f t="shared" si="25"/>
        <v>0</v>
      </c>
      <c r="V61" s="146">
        <f t="shared" si="18"/>
        <v>0</v>
      </c>
      <c r="W61" s="141" t="str">
        <f t="shared" si="26"/>
        <v>NA</v>
      </c>
      <c r="Y61" s="142">
        <f t="shared" si="19"/>
        <v>0</v>
      </c>
      <c r="Z61" s="90">
        <f t="shared" si="27"/>
        <v>0</v>
      </c>
      <c r="AA61" s="90">
        <f t="shared" si="20"/>
        <v>0</v>
      </c>
      <c r="AB61" s="90" t="b">
        <f t="shared" si="31"/>
        <v>0</v>
      </c>
      <c r="AC61" s="90">
        <f t="shared" si="21"/>
        <v>0</v>
      </c>
      <c r="AD61" s="142">
        <f t="shared" si="22"/>
        <v>0</v>
      </c>
      <c r="AE61" s="142">
        <f t="shared" si="28"/>
        <v>0</v>
      </c>
      <c r="AF61" s="90">
        <f t="shared" si="23"/>
        <v>0</v>
      </c>
      <c r="AG61" s="90">
        <f t="shared" si="24"/>
        <v>0</v>
      </c>
    </row>
    <row r="62" spans="1:33" ht="24.75" customHeight="1" thickBot="1">
      <c r="A62" s="143">
        <v>10</v>
      </c>
      <c r="B62" s="7"/>
      <c r="C62" s="8"/>
      <c r="D62" s="9"/>
      <c r="E62" s="10"/>
      <c r="F62" s="11"/>
      <c r="G62" s="12"/>
      <c r="H62" s="144">
        <f t="shared" si="29"/>
        <v>0</v>
      </c>
      <c r="I62" s="145">
        <f t="shared" si="16"/>
        <v>0</v>
      </c>
      <c r="J62" s="20"/>
      <c r="K62" s="10"/>
      <c r="L62" s="21"/>
      <c r="M62" s="12"/>
      <c r="N62" s="144">
        <f t="shared" si="30"/>
        <v>0</v>
      </c>
      <c r="O62" s="146">
        <f t="shared" si="17"/>
        <v>0</v>
      </c>
      <c r="P62" s="40">
        <v>1</v>
      </c>
      <c r="Q62" s="25"/>
      <c r="R62" s="44">
        <v>1</v>
      </c>
      <c r="S62" s="20"/>
      <c r="T62" s="23"/>
      <c r="U62" s="147">
        <f t="shared" si="25"/>
        <v>0</v>
      </c>
      <c r="V62" s="146">
        <f t="shared" si="18"/>
        <v>0</v>
      </c>
      <c r="W62" s="141" t="str">
        <f t="shared" si="26"/>
        <v>NA</v>
      </c>
      <c r="Y62" s="142">
        <f t="shared" si="19"/>
        <v>0</v>
      </c>
      <c r="Z62" s="90">
        <f t="shared" si="27"/>
        <v>0</v>
      </c>
      <c r="AA62" s="90">
        <f t="shared" si="20"/>
        <v>0</v>
      </c>
      <c r="AB62" s="90" t="b">
        <f t="shared" si="31"/>
        <v>0</v>
      </c>
      <c r="AC62" s="90">
        <f t="shared" si="21"/>
        <v>0</v>
      </c>
      <c r="AD62" s="142">
        <f t="shared" si="22"/>
        <v>0</v>
      </c>
      <c r="AE62" s="142">
        <f t="shared" si="28"/>
        <v>0</v>
      </c>
      <c r="AF62" s="90">
        <f t="shared" si="23"/>
        <v>0</v>
      </c>
      <c r="AG62" s="90">
        <f t="shared" si="24"/>
        <v>0</v>
      </c>
    </row>
    <row r="63" spans="1:33" ht="24.75" customHeight="1" thickBot="1">
      <c r="A63" s="143">
        <v>11</v>
      </c>
      <c r="B63" s="7"/>
      <c r="C63" s="8"/>
      <c r="D63" s="9"/>
      <c r="E63" s="10"/>
      <c r="F63" s="11"/>
      <c r="G63" s="12"/>
      <c r="H63" s="144">
        <f t="shared" si="29"/>
        <v>0</v>
      </c>
      <c r="I63" s="145">
        <f t="shared" si="16"/>
        <v>0</v>
      </c>
      <c r="J63" s="20"/>
      <c r="K63" s="10"/>
      <c r="L63" s="21"/>
      <c r="M63" s="12"/>
      <c r="N63" s="144">
        <f t="shared" si="30"/>
        <v>0</v>
      </c>
      <c r="O63" s="146">
        <f t="shared" si="17"/>
        <v>0</v>
      </c>
      <c r="P63" s="40">
        <v>1</v>
      </c>
      <c r="Q63" s="25"/>
      <c r="R63" s="44">
        <v>1</v>
      </c>
      <c r="S63" s="20"/>
      <c r="T63" s="23"/>
      <c r="U63" s="147">
        <f t="shared" si="25"/>
        <v>0</v>
      </c>
      <c r="V63" s="146">
        <f t="shared" si="18"/>
        <v>0</v>
      </c>
      <c r="W63" s="141" t="str">
        <f t="shared" si="26"/>
        <v>NA</v>
      </c>
      <c r="Y63" s="142">
        <f t="shared" si="19"/>
        <v>0</v>
      </c>
      <c r="Z63" s="90">
        <f t="shared" si="27"/>
        <v>0</v>
      </c>
      <c r="AA63" s="90">
        <f t="shared" si="20"/>
        <v>0</v>
      </c>
      <c r="AB63" s="90" t="b">
        <f t="shared" si="31"/>
        <v>0</v>
      </c>
      <c r="AC63" s="90">
        <f t="shared" si="21"/>
        <v>0</v>
      </c>
      <c r="AD63" s="142">
        <f t="shared" si="22"/>
        <v>0</v>
      </c>
      <c r="AE63" s="142">
        <f t="shared" si="28"/>
        <v>0</v>
      </c>
      <c r="AF63" s="90">
        <f t="shared" si="23"/>
        <v>0</v>
      </c>
      <c r="AG63" s="90">
        <f t="shared" si="24"/>
        <v>0</v>
      </c>
    </row>
    <row r="64" spans="1:33" ht="24.75" customHeight="1" thickBot="1">
      <c r="A64" s="143">
        <v>12</v>
      </c>
      <c r="B64" s="7"/>
      <c r="C64" s="8"/>
      <c r="D64" s="9"/>
      <c r="E64" s="10"/>
      <c r="F64" s="11"/>
      <c r="G64" s="12"/>
      <c r="H64" s="144">
        <f t="shared" si="29"/>
        <v>0</v>
      </c>
      <c r="I64" s="145">
        <f t="shared" si="16"/>
        <v>0</v>
      </c>
      <c r="J64" s="20"/>
      <c r="K64" s="10"/>
      <c r="L64" s="21"/>
      <c r="M64" s="12"/>
      <c r="N64" s="144">
        <f t="shared" si="30"/>
        <v>0</v>
      </c>
      <c r="O64" s="146">
        <f t="shared" si="17"/>
        <v>0</v>
      </c>
      <c r="P64" s="40">
        <v>1</v>
      </c>
      <c r="Q64" s="25"/>
      <c r="R64" s="44">
        <v>1</v>
      </c>
      <c r="S64" s="20"/>
      <c r="T64" s="23"/>
      <c r="U64" s="147">
        <f t="shared" si="25"/>
        <v>0</v>
      </c>
      <c r="V64" s="146">
        <f t="shared" si="18"/>
        <v>0</v>
      </c>
      <c r="W64" s="141" t="str">
        <f t="shared" si="26"/>
        <v>NA</v>
      </c>
      <c r="Y64" s="142">
        <f t="shared" si="19"/>
        <v>0</v>
      </c>
      <c r="Z64" s="90">
        <f t="shared" si="27"/>
        <v>0</v>
      </c>
      <c r="AA64" s="90">
        <f t="shared" si="20"/>
        <v>0</v>
      </c>
      <c r="AB64" s="90" t="b">
        <f t="shared" si="31"/>
        <v>0</v>
      </c>
      <c r="AC64" s="90">
        <f t="shared" si="21"/>
        <v>0</v>
      </c>
      <c r="AD64" s="142">
        <f t="shared" si="22"/>
        <v>0</v>
      </c>
      <c r="AE64" s="142">
        <f t="shared" si="28"/>
        <v>0</v>
      </c>
      <c r="AF64" s="90">
        <f t="shared" si="23"/>
        <v>0</v>
      </c>
      <c r="AG64" s="90">
        <f t="shared" si="24"/>
        <v>0</v>
      </c>
    </row>
    <row r="65" spans="1:33" ht="24.75" customHeight="1" thickBot="1">
      <c r="A65" s="143">
        <v>13</v>
      </c>
      <c r="B65" s="7"/>
      <c r="C65" s="8"/>
      <c r="D65" s="9"/>
      <c r="E65" s="10"/>
      <c r="F65" s="11"/>
      <c r="G65" s="12"/>
      <c r="H65" s="144">
        <f t="shared" si="29"/>
        <v>0</v>
      </c>
      <c r="I65" s="145">
        <f t="shared" si="16"/>
        <v>0</v>
      </c>
      <c r="J65" s="20"/>
      <c r="K65" s="10"/>
      <c r="L65" s="21"/>
      <c r="M65" s="12"/>
      <c r="N65" s="144">
        <f t="shared" si="30"/>
        <v>0</v>
      </c>
      <c r="O65" s="146">
        <f t="shared" si="17"/>
        <v>0</v>
      </c>
      <c r="P65" s="40">
        <v>1</v>
      </c>
      <c r="Q65" s="25"/>
      <c r="R65" s="44">
        <v>1</v>
      </c>
      <c r="S65" s="20"/>
      <c r="T65" s="23"/>
      <c r="U65" s="147">
        <f t="shared" si="25"/>
        <v>0</v>
      </c>
      <c r="V65" s="146">
        <f t="shared" si="18"/>
        <v>0</v>
      </c>
      <c r="W65" s="141" t="str">
        <f t="shared" si="26"/>
        <v>NA</v>
      </c>
      <c r="Y65" s="142">
        <f t="shared" si="19"/>
        <v>0</v>
      </c>
      <c r="Z65" s="90">
        <f t="shared" si="27"/>
        <v>0</v>
      </c>
      <c r="AA65" s="90">
        <f t="shared" si="20"/>
        <v>0</v>
      </c>
      <c r="AB65" s="90" t="b">
        <f t="shared" si="31"/>
        <v>0</v>
      </c>
      <c r="AC65" s="90">
        <f t="shared" si="21"/>
        <v>0</v>
      </c>
      <c r="AD65" s="142">
        <f t="shared" si="22"/>
        <v>0</v>
      </c>
      <c r="AE65" s="142">
        <f t="shared" si="28"/>
        <v>0</v>
      </c>
      <c r="AF65" s="90">
        <f t="shared" si="23"/>
        <v>0</v>
      </c>
      <c r="AG65" s="90">
        <f t="shared" si="24"/>
        <v>0</v>
      </c>
    </row>
    <row r="66" spans="1:33" ht="24.75" customHeight="1" thickBot="1">
      <c r="A66" s="143">
        <v>14</v>
      </c>
      <c r="B66" s="7"/>
      <c r="C66" s="8"/>
      <c r="D66" s="9"/>
      <c r="E66" s="10"/>
      <c r="F66" s="11"/>
      <c r="G66" s="12"/>
      <c r="H66" s="144">
        <f t="shared" si="29"/>
        <v>0</v>
      </c>
      <c r="I66" s="145">
        <f t="shared" si="16"/>
        <v>0</v>
      </c>
      <c r="J66" s="20"/>
      <c r="K66" s="10"/>
      <c r="L66" s="21"/>
      <c r="M66" s="12"/>
      <c r="N66" s="144">
        <f t="shared" si="30"/>
        <v>0</v>
      </c>
      <c r="O66" s="146">
        <f t="shared" si="17"/>
        <v>0</v>
      </c>
      <c r="P66" s="40">
        <v>1</v>
      </c>
      <c r="Q66" s="25"/>
      <c r="R66" s="44">
        <v>1</v>
      </c>
      <c r="S66" s="20"/>
      <c r="T66" s="23"/>
      <c r="U66" s="147">
        <f t="shared" si="25"/>
        <v>0</v>
      </c>
      <c r="V66" s="146">
        <f t="shared" si="18"/>
        <v>0</v>
      </c>
      <c r="W66" s="141" t="str">
        <f t="shared" si="26"/>
        <v>NA</v>
      </c>
      <c r="Y66" s="142">
        <f t="shared" si="19"/>
        <v>0</v>
      </c>
      <c r="Z66" s="90">
        <f t="shared" si="27"/>
        <v>0</v>
      </c>
      <c r="AA66" s="90">
        <f t="shared" si="20"/>
        <v>0</v>
      </c>
      <c r="AB66" s="90" t="b">
        <f t="shared" si="31"/>
        <v>0</v>
      </c>
      <c r="AC66" s="90">
        <f t="shared" si="21"/>
        <v>0</v>
      </c>
      <c r="AD66" s="142">
        <f t="shared" si="22"/>
        <v>0</v>
      </c>
      <c r="AE66" s="142">
        <f t="shared" si="28"/>
        <v>0</v>
      </c>
      <c r="AF66" s="90">
        <f t="shared" si="23"/>
        <v>0</v>
      </c>
      <c r="AG66" s="90">
        <f t="shared" si="24"/>
        <v>0</v>
      </c>
    </row>
    <row r="67" spans="1:33" ht="24.75" customHeight="1" thickBot="1">
      <c r="A67" s="143">
        <v>15</v>
      </c>
      <c r="B67" s="7"/>
      <c r="C67" s="8"/>
      <c r="D67" s="9"/>
      <c r="E67" s="10"/>
      <c r="F67" s="11"/>
      <c r="G67" s="12"/>
      <c r="H67" s="144">
        <f t="shared" si="29"/>
        <v>0</v>
      </c>
      <c r="I67" s="145">
        <f t="shared" si="16"/>
        <v>0</v>
      </c>
      <c r="J67" s="20"/>
      <c r="K67" s="10"/>
      <c r="L67" s="21"/>
      <c r="M67" s="12"/>
      <c r="N67" s="144">
        <f t="shared" si="30"/>
        <v>0</v>
      </c>
      <c r="O67" s="146">
        <f t="shared" si="17"/>
        <v>0</v>
      </c>
      <c r="P67" s="40">
        <v>1</v>
      </c>
      <c r="Q67" s="25"/>
      <c r="R67" s="44">
        <v>1</v>
      </c>
      <c r="S67" s="20"/>
      <c r="T67" s="23"/>
      <c r="U67" s="147">
        <f t="shared" si="25"/>
        <v>0</v>
      </c>
      <c r="V67" s="146">
        <f t="shared" si="18"/>
        <v>0</v>
      </c>
      <c r="W67" s="141" t="str">
        <f t="shared" si="26"/>
        <v>NA</v>
      </c>
      <c r="Y67" s="142">
        <f t="shared" si="19"/>
        <v>0</v>
      </c>
      <c r="Z67" s="90">
        <f t="shared" si="27"/>
        <v>0</v>
      </c>
      <c r="AA67" s="90">
        <f t="shared" si="20"/>
        <v>0</v>
      </c>
      <c r="AB67" s="90" t="b">
        <f t="shared" si="31"/>
        <v>0</v>
      </c>
      <c r="AC67" s="90">
        <f t="shared" si="21"/>
        <v>0</v>
      </c>
      <c r="AD67" s="142">
        <f t="shared" si="22"/>
        <v>0</v>
      </c>
      <c r="AE67" s="142">
        <f t="shared" si="28"/>
        <v>0</v>
      </c>
      <c r="AF67" s="90">
        <f t="shared" si="23"/>
        <v>0</v>
      </c>
      <c r="AG67" s="90">
        <f t="shared" si="24"/>
        <v>0</v>
      </c>
    </row>
    <row r="68" spans="1:33" ht="24.75" customHeight="1" thickBot="1">
      <c r="A68" s="143">
        <v>16</v>
      </c>
      <c r="B68" s="7"/>
      <c r="C68" s="8"/>
      <c r="D68" s="9"/>
      <c r="E68" s="10"/>
      <c r="F68" s="11"/>
      <c r="G68" s="12"/>
      <c r="H68" s="144">
        <f t="shared" si="29"/>
        <v>0</v>
      </c>
      <c r="I68" s="145">
        <f t="shared" si="16"/>
        <v>0</v>
      </c>
      <c r="J68" s="20"/>
      <c r="K68" s="10"/>
      <c r="L68" s="21"/>
      <c r="M68" s="12"/>
      <c r="N68" s="144">
        <f t="shared" si="30"/>
        <v>0</v>
      </c>
      <c r="O68" s="146">
        <f t="shared" si="17"/>
        <v>0</v>
      </c>
      <c r="P68" s="40">
        <v>1</v>
      </c>
      <c r="Q68" s="25"/>
      <c r="R68" s="44">
        <v>1</v>
      </c>
      <c r="S68" s="20"/>
      <c r="T68" s="23"/>
      <c r="U68" s="147">
        <f t="shared" si="25"/>
        <v>0</v>
      </c>
      <c r="V68" s="146">
        <f t="shared" si="18"/>
        <v>0</v>
      </c>
      <c r="W68" s="141" t="str">
        <f t="shared" si="26"/>
        <v>NA</v>
      </c>
      <c r="Y68" s="142">
        <f t="shared" si="19"/>
        <v>0</v>
      </c>
      <c r="Z68" s="90">
        <f t="shared" si="27"/>
        <v>0</v>
      </c>
      <c r="AA68" s="90">
        <f t="shared" si="20"/>
        <v>0</v>
      </c>
      <c r="AB68" s="90" t="b">
        <f t="shared" si="31"/>
        <v>0</v>
      </c>
      <c r="AC68" s="90">
        <f t="shared" si="21"/>
        <v>0</v>
      </c>
      <c r="AD68" s="142">
        <f t="shared" si="22"/>
        <v>0</v>
      </c>
      <c r="AE68" s="142">
        <f t="shared" si="28"/>
        <v>0</v>
      </c>
      <c r="AF68" s="90">
        <f t="shared" si="23"/>
        <v>0</v>
      </c>
      <c r="AG68" s="90">
        <f t="shared" si="24"/>
        <v>0</v>
      </c>
    </row>
    <row r="69" spans="1:33" ht="24.75" customHeight="1" thickBot="1">
      <c r="A69" s="143">
        <v>17</v>
      </c>
      <c r="B69" s="7"/>
      <c r="C69" s="8"/>
      <c r="D69" s="9"/>
      <c r="E69" s="10"/>
      <c r="F69" s="11"/>
      <c r="G69" s="12"/>
      <c r="H69" s="144">
        <f t="shared" si="29"/>
        <v>0</v>
      </c>
      <c r="I69" s="145">
        <f t="shared" si="16"/>
        <v>0</v>
      </c>
      <c r="J69" s="20"/>
      <c r="K69" s="10"/>
      <c r="L69" s="21"/>
      <c r="M69" s="12"/>
      <c r="N69" s="144">
        <f t="shared" si="30"/>
        <v>0</v>
      </c>
      <c r="O69" s="146">
        <f t="shared" si="17"/>
        <v>0</v>
      </c>
      <c r="P69" s="40">
        <v>1</v>
      </c>
      <c r="Q69" s="25"/>
      <c r="R69" s="44">
        <v>1</v>
      </c>
      <c r="S69" s="20"/>
      <c r="T69" s="23"/>
      <c r="U69" s="147">
        <f t="shared" si="25"/>
        <v>0</v>
      </c>
      <c r="V69" s="146">
        <f t="shared" si="18"/>
        <v>0</v>
      </c>
      <c r="W69" s="141" t="str">
        <f t="shared" si="26"/>
        <v>NA</v>
      </c>
      <c r="Y69" s="142">
        <f t="shared" si="19"/>
        <v>0</v>
      </c>
      <c r="Z69" s="90">
        <f t="shared" si="27"/>
        <v>0</v>
      </c>
      <c r="AA69" s="90">
        <f t="shared" si="20"/>
        <v>0</v>
      </c>
      <c r="AB69" s="90" t="b">
        <f t="shared" si="31"/>
        <v>0</v>
      </c>
      <c r="AC69" s="90">
        <f t="shared" si="21"/>
        <v>0</v>
      </c>
      <c r="AD69" s="142">
        <f t="shared" si="22"/>
        <v>0</v>
      </c>
      <c r="AE69" s="142">
        <f t="shared" si="28"/>
        <v>0</v>
      </c>
      <c r="AF69" s="90">
        <f t="shared" si="23"/>
        <v>0</v>
      </c>
      <c r="AG69" s="90">
        <f t="shared" si="24"/>
        <v>0</v>
      </c>
    </row>
    <row r="70" spans="1:33" ht="24.75" customHeight="1" thickBot="1">
      <c r="A70" s="143">
        <v>18</v>
      </c>
      <c r="B70" s="7"/>
      <c r="C70" s="8"/>
      <c r="D70" s="9"/>
      <c r="E70" s="10"/>
      <c r="F70" s="11"/>
      <c r="G70" s="12"/>
      <c r="H70" s="144">
        <f t="shared" si="29"/>
        <v>0</v>
      </c>
      <c r="I70" s="145">
        <f t="shared" si="16"/>
        <v>0</v>
      </c>
      <c r="J70" s="20"/>
      <c r="K70" s="10"/>
      <c r="L70" s="21"/>
      <c r="M70" s="12"/>
      <c r="N70" s="144">
        <f t="shared" si="30"/>
        <v>0</v>
      </c>
      <c r="O70" s="146">
        <f t="shared" si="17"/>
        <v>0</v>
      </c>
      <c r="P70" s="41">
        <v>1</v>
      </c>
      <c r="Q70" s="25"/>
      <c r="R70" s="44">
        <v>1</v>
      </c>
      <c r="S70" s="20"/>
      <c r="T70" s="23"/>
      <c r="U70" s="147">
        <f t="shared" si="25"/>
        <v>0</v>
      </c>
      <c r="V70" s="146">
        <f t="shared" si="18"/>
        <v>0</v>
      </c>
      <c r="W70" s="141" t="str">
        <f t="shared" si="26"/>
        <v>NA</v>
      </c>
      <c r="Y70" s="142">
        <f t="shared" si="19"/>
        <v>0</v>
      </c>
      <c r="Z70" s="90">
        <f t="shared" si="27"/>
        <v>0</v>
      </c>
      <c r="AA70" s="90">
        <f t="shared" si="20"/>
        <v>0</v>
      </c>
      <c r="AB70" s="90" t="b">
        <f t="shared" si="31"/>
        <v>0</v>
      </c>
      <c r="AC70" s="90">
        <f t="shared" si="21"/>
        <v>0</v>
      </c>
      <c r="AD70" s="142">
        <f t="shared" si="22"/>
        <v>0</v>
      </c>
      <c r="AE70" s="142">
        <f t="shared" si="28"/>
        <v>0</v>
      </c>
      <c r="AF70" s="90">
        <f t="shared" si="23"/>
        <v>0</v>
      </c>
      <c r="AG70" s="90">
        <f t="shared" si="24"/>
        <v>0</v>
      </c>
    </row>
    <row r="71" spans="1:33" ht="24.75" customHeight="1" thickBot="1">
      <c r="A71" s="143">
        <v>19</v>
      </c>
      <c r="B71" s="7"/>
      <c r="C71" s="8"/>
      <c r="D71" s="9"/>
      <c r="E71" s="10"/>
      <c r="F71" s="11"/>
      <c r="G71" s="12"/>
      <c r="H71" s="144">
        <f t="shared" si="29"/>
        <v>0</v>
      </c>
      <c r="I71" s="145">
        <f t="shared" si="16"/>
        <v>0</v>
      </c>
      <c r="J71" s="20"/>
      <c r="K71" s="10"/>
      <c r="L71" s="21"/>
      <c r="M71" s="12"/>
      <c r="N71" s="144">
        <f t="shared" si="30"/>
        <v>0</v>
      </c>
      <c r="O71" s="146">
        <f t="shared" si="17"/>
        <v>0</v>
      </c>
      <c r="P71" s="41">
        <v>1</v>
      </c>
      <c r="Q71" s="25"/>
      <c r="R71" s="44">
        <v>1</v>
      </c>
      <c r="S71" s="20"/>
      <c r="T71" s="23"/>
      <c r="U71" s="147">
        <f t="shared" si="25"/>
        <v>0</v>
      </c>
      <c r="V71" s="146">
        <f t="shared" si="18"/>
        <v>0</v>
      </c>
      <c r="W71" s="141" t="str">
        <f t="shared" si="26"/>
        <v>NA</v>
      </c>
      <c r="X71" s="91"/>
      <c r="Y71" s="142">
        <f t="shared" si="19"/>
        <v>0</v>
      </c>
      <c r="Z71" s="90">
        <f t="shared" si="27"/>
        <v>0</v>
      </c>
      <c r="AA71" s="90">
        <f t="shared" si="20"/>
        <v>0</v>
      </c>
      <c r="AB71" s="90" t="b">
        <f t="shared" si="31"/>
        <v>0</v>
      </c>
      <c r="AC71" s="90">
        <f t="shared" si="21"/>
        <v>0</v>
      </c>
      <c r="AD71" s="142">
        <f t="shared" si="22"/>
        <v>0</v>
      </c>
      <c r="AE71" s="142">
        <f t="shared" si="28"/>
        <v>0</v>
      </c>
      <c r="AF71" s="90">
        <f t="shared" si="23"/>
        <v>0</v>
      </c>
      <c r="AG71" s="90">
        <f t="shared" si="24"/>
        <v>0</v>
      </c>
    </row>
    <row r="72" spans="1:33" ht="24.75" customHeight="1" thickBot="1">
      <c r="A72" s="149">
        <v>20</v>
      </c>
      <c r="B72" s="13"/>
      <c r="C72" s="14"/>
      <c r="D72" s="15"/>
      <c r="E72" s="16"/>
      <c r="F72" s="17"/>
      <c r="G72" s="18"/>
      <c r="H72" s="150">
        <f>F72*D72</f>
        <v>0</v>
      </c>
      <c r="I72" s="151">
        <f t="shared" si="16"/>
        <v>0</v>
      </c>
      <c r="J72" s="22"/>
      <c r="K72" s="16"/>
      <c r="L72" s="17"/>
      <c r="M72" s="18"/>
      <c r="N72" s="150">
        <f>L72*J72</f>
        <v>0</v>
      </c>
      <c r="O72" s="152">
        <f t="shared" si="17"/>
        <v>0</v>
      </c>
      <c r="P72" s="42">
        <v>1</v>
      </c>
      <c r="Q72" s="26"/>
      <c r="R72" s="45">
        <v>1</v>
      </c>
      <c r="S72" s="22"/>
      <c r="T72" s="24"/>
      <c r="U72" s="153">
        <f t="shared" si="25"/>
        <v>0</v>
      </c>
      <c r="V72" s="154">
        <f t="shared" si="18"/>
        <v>0</v>
      </c>
      <c r="W72" s="141" t="str">
        <f t="shared" si="26"/>
        <v>NA</v>
      </c>
      <c r="X72" s="91"/>
      <c r="Y72" s="142">
        <f t="shared" si="19"/>
        <v>0</v>
      </c>
      <c r="Z72" s="90">
        <f>IF(OR(P72=3,P72=4),T72,0)</f>
        <v>0</v>
      </c>
      <c r="AA72" s="90">
        <f t="shared" si="20"/>
        <v>0</v>
      </c>
      <c r="AB72" s="90" t="b">
        <f t="shared" si="31"/>
        <v>0</v>
      </c>
      <c r="AC72" s="90">
        <f t="shared" si="21"/>
        <v>0</v>
      </c>
      <c r="AD72" s="142">
        <f t="shared" si="22"/>
        <v>0</v>
      </c>
      <c r="AE72" s="142">
        <f t="shared" si="28"/>
        <v>0</v>
      </c>
      <c r="AF72" s="90">
        <f t="shared" si="23"/>
        <v>0</v>
      </c>
      <c r="AG72" s="90">
        <f t="shared" si="24"/>
        <v>0</v>
      </c>
    </row>
    <row r="73" spans="1:33" ht="24.75" customHeight="1" thickBot="1">
      <c r="A73" s="156"/>
      <c r="B73" s="156"/>
      <c r="C73" s="157"/>
      <c r="D73" s="158">
        <f>SUM(D53:D72)</f>
        <v>0</v>
      </c>
      <c r="E73" s="159"/>
      <c r="F73" s="160"/>
      <c r="G73" s="160"/>
      <c r="H73" s="161">
        <f>SUM(H53:H72)</f>
        <v>0</v>
      </c>
      <c r="I73" s="162">
        <f>SUM(I53:I72)</f>
        <v>0</v>
      </c>
      <c r="J73" s="158">
        <f>SUM(J53:J72)</f>
        <v>0</v>
      </c>
      <c r="K73" s="163"/>
      <c r="L73" s="160"/>
      <c r="M73" s="160"/>
      <c r="N73" s="161">
        <f>SUM(N53:N72)</f>
        <v>0</v>
      </c>
      <c r="O73" s="164">
        <f>SUM(O53:O72)</f>
        <v>0</v>
      </c>
      <c r="P73" s="165"/>
      <c r="Q73" s="166">
        <f>SUM(Q53:Q72)</f>
        <v>0</v>
      </c>
      <c r="R73" s="158"/>
      <c r="S73" s="167">
        <f>SUM(S53:S72)</f>
        <v>0</v>
      </c>
      <c r="T73" s="167">
        <f>SUM(T53:T72)</f>
        <v>0</v>
      </c>
      <c r="U73" s="168">
        <f>SUM(U53:U72)</f>
        <v>0</v>
      </c>
      <c r="V73" s="169">
        <f>SUM(V53:V72)</f>
        <v>0</v>
      </c>
      <c r="W73" s="170">
        <f>SUM(W53:W72)</f>
        <v>0</v>
      </c>
      <c r="Y73" s="142">
        <f>SUM(Y53:Y72)</f>
        <v>0</v>
      </c>
      <c r="Z73" s="90">
        <f>SUM(Z53:Z72)</f>
        <v>0</v>
      </c>
      <c r="AA73" s="90">
        <f>SUM(AA53:AA72)</f>
        <v>0</v>
      </c>
      <c r="AD73" s="90">
        <f>SUM(AD53:AD72)</f>
        <v>0</v>
      </c>
      <c r="AE73" s="90">
        <f>SUM(AE53:AE72)</f>
        <v>0</v>
      </c>
      <c r="AF73" s="90">
        <f>SUM(AF53:AF72)</f>
        <v>0</v>
      </c>
      <c r="AG73" s="90">
        <f>SUM(AG53:AG72)</f>
        <v>0</v>
      </c>
    </row>
    <row r="74" ht="12.75">
      <c r="A74" s="171" t="s">
        <v>906</v>
      </c>
    </row>
    <row r="75" ht="12.75"/>
    <row r="76" spans="1:28" ht="30" thickBot="1">
      <c r="A76" s="89" t="str">
        <f>$A$1</f>
        <v>2017 CALCULATED LIGHTING EQUIPMENT SURVEY TABLE </v>
      </c>
      <c r="M76" s="91"/>
      <c r="N76" s="91"/>
      <c r="O76" s="91"/>
      <c r="P76" s="92"/>
      <c r="Q76" s="92"/>
      <c r="R76" s="92"/>
      <c r="S76" s="92"/>
      <c r="T76" s="92"/>
      <c r="U76" s="92"/>
      <c r="W76" s="93" t="s">
        <v>948</v>
      </c>
      <c r="Z76" s="90" t="s">
        <v>894</v>
      </c>
      <c r="AA76" s="107">
        <v>1</v>
      </c>
      <c r="AB76" s="108"/>
    </row>
    <row r="77" spans="1:28" ht="22.5">
      <c r="A77" s="94" t="s">
        <v>930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  <c r="Q77" s="96" t="s">
        <v>945</v>
      </c>
      <c r="R77" s="99"/>
      <c r="S77" s="99"/>
      <c r="T77" s="99"/>
      <c r="U77" s="99"/>
      <c r="V77" s="190"/>
      <c r="W77" s="191"/>
      <c r="X77" s="94"/>
      <c r="Y77" s="94"/>
      <c r="Z77" s="90" t="s">
        <v>1544</v>
      </c>
      <c r="AA77" s="90">
        <v>2</v>
      </c>
      <c r="AB77" s="90" t="s">
        <v>923</v>
      </c>
    </row>
    <row r="78" spans="1:28" ht="22.5">
      <c r="A78" s="94"/>
      <c r="B78" s="111" t="s">
        <v>1527</v>
      </c>
      <c r="C78" s="203">
        <f>C4</f>
        <v>0</v>
      </c>
      <c r="D78" s="203"/>
      <c r="E78" s="203"/>
      <c r="F78" s="111"/>
      <c r="G78" s="94"/>
      <c r="H78" s="111" t="s">
        <v>1528</v>
      </c>
      <c r="I78" s="204">
        <f>I4</f>
        <v>0</v>
      </c>
      <c r="J78" s="204"/>
      <c r="K78" s="204"/>
      <c r="L78" s="94"/>
      <c r="M78" s="94"/>
      <c r="N78" s="94"/>
      <c r="O78" s="94"/>
      <c r="P78" s="94"/>
      <c r="Q78" s="102" t="s">
        <v>944</v>
      </c>
      <c r="R78" s="105"/>
      <c r="S78" s="105"/>
      <c r="T78" s="105"/>
      <c r="U78" s="105"/>
      <c r="V78" s="192"/>
      <c r="W78" s="193"/>
      <c r="X78" s="94"/>
      <c r="Y78" s="94"/>
      <c r="Z78" s="90" t="s">
        <v>1545</v>
      </c>
      <c r="AA78" s="90">
        <v>3</v>
      </c>
      <c r="AB78" s="90" t="s">
        <v>924</v>
      </c>
    </row>
    <row r="79" spans="1:28" ht="22.5" thickBot="1">
      <c r="A79" s="94"/>
      <c r="B79" s="111" t="s">
        <v>1529</v>
      </c>
      <c r="C79" s="205"/>
      <c r="D79" s="205"/>
      <c r="E79" s="205"/>
      <c r="F79" s="112"/>
      <c r="G79" s="112"/>
      <c r="H79" s="112"/>
      <c r="I79" s="112"/>
      <c r="J79" s="112"/>
      <c r="K79" s="113"/>
      <c r="L79" s="94"/>
      <c r="M79" s="94"/>
      <c r="N79" s="94"/>
      <c r="O79" s="94"/>
      <c r="P79" s="94"/>
      <c r="Q79" s="114" t="s">
        <v>324</v>
      </c>
      <c r="R79" s="117"/>
      <c r="S79" s="117"/>
      <c r="T79" s="117"/>
      <c r="U79" s="117"/>
      <c r="V79" s="194"/>
      <c r="W79" s="195"/>
      <c r="X79" s="94"/>
      <c r="Y79" s="94"/>
      <c r="Z79" s="90" t="s">
        <v>903</v>
      </c>
      <c r="AA79" s="90">
        <v>4</v>
      </c>
      <c r="AB79" s="90" t="s">
        <v>925</v>
      </c>
    </row>
    <row r="80" spans="1:28" ht="18.75" thickBot="1">
      <c r="A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  <c r="X80" s="119"/>
      <c r="Y80" s="119"/>
      <c r="Z80" s="119"/>
      <c r="AA80" s="119"/>
      <c r="AB80" s="119"/>
    </row>
    <row r="81" spans="1:23" ht="15.75" thickBot="1">
      <c r="A81" s="121" t="s">
        <v>499</v>
      </c>
      <c r="B81" s="122"/>
      <c r="C81" s="123"/>
      <c r="D81" s="200" t="s">
        <v>506</v>
      </c>
      <c r="E81" s="201"/>
      <c r="F81" s="201"/>
      <c r="G81" s="201"/>
      <c r="H81" s="201"/>
      <c r="I81" s="202"/>
      <c r="J81" s="198" t="s">
        <v>505</v>
      </c>
      <c r="K81" s="206"/>
      <c r="L81" s="206"/>
      <c r="M81" s="206"/>
      <c r="N81" s="206"/>
      <c r="O81" s="206"/>
      <c r="P81" s="206"/>
      <c r="Q81" s="206"/>
      <c r="R81" s="199"/>
      <c r="S81" s="198" t="s">
        <v>1273</v>
      </c>
      <c r="T81" s="199"/>
      <c r="U81" s="200" t="s">
        <v>500</v>
      </c>
      <c r="V81" s="201"/>
      <c r="W81" s="202"/>
    </row>
    <row r="82" spans="1:33" ht="62.25" thickBot="1">
      <c r="A82" s="124" t="s">
        <v>946</v>
      </c>
      <c r="B82" s="125" t="s">
        <v>501</v>
      </c>
      <c r="C82" s="126" t="s">
        <v>947</v>
      </c>
      <c r="D82" s="124" t="s">
        <v>783</v>
      </c>
      <c r="E82" s="127" t="s">
        <v>908</v>
      </c>
      <c r="F82" s="127" t="s">
        <v>907</v>
      </c>
      <c r="G82" s="128" t="s">
        <v>1540</v>
      </c>
      <c r="H82" s="125" t="s">
        <v>507</v>
      </c>
      <c r="I82" s="129" t="s">
        <v>1542</v>
      </c>
      <c r="J82" s="124" t="s">
        <v>784</v>
      </c>
      <c r="K82" s="127" t="s">
        <v>909</v>
      </c>
      <c r="L82" s="127" t="s">
        <v>910</v>
      </c>
      <c r="M82" s="128" t="s">
        <v>1541</v>
      </c>
      <c r="N82" s="125" t="s">
        <v>508</v>
      </c>
      <c r="O82" s="128" t="s">
        <v>1543</v>
      </c>
      <c r="P82" s="128" t="s">
        <v>509</v>
      </c>
      <c r="Q82" s="126" t="s">
        <v>510</v>
      </c>
      <c r="R82" s="126" t="s">
        <v>922</v>
      </c>
      <c r="S82" s="124" t="s">
        <v>1274</v>
      </c>
      <c r="T82" s="130" t="s">
        <v>926</v>
      </c>
      <c r="U82" s="124" t="s">
        <v>502</v>
      </c>
      <c r="V82" s="125" t="s">
        <v>503</v>
      </c>
      <c r="W82" s="126" t="s">
        <v>504</v>
      </c>
      <c r="X82" s="131"/>
      <c r="Y82" s="189" t="s">
        <v>1539</v>
      </c>
      <c r="Z82" s="189" t="s">
        <v>927</v>
      </c>
      <c r="AA82" s="189" t="s">
        <v>928</v>
      </c>
      <c r="AB82" s="133" t="s">
        <v>1559</v>
      </c>
      <c r="AC82" s="132" t="s">
        <v>900</v>
      </c>
      <c r="AD82" s="134" t="s">
        <v>899</v>
      </c>
      <c r="AE82" s="133" t="s">
        <v>901</v>
      </c>
      <c r="AF82" s="133" t="s">
        <v>902</v>
      </c>
      <c r="AG82" s="132" t="s">
        <v>904</v>
      </c>
    </row>
    <row r="83" spans="1:33" ht="24.75" customHeight="1" thickBot="1">
      <c r="A83" s="135">
        <v>1</v>
      </c>
      <c r="B83" s="1"/>
      <c r="C83" s="2"/>
      <c r="D83" s="3"/>
      <c r="E83" s="4"/>
      <c r="F83" s="5"/>
      <c r="G83" s="6"/>
      <c r="H83" s="136">
        <f>F83*D83</f>
        <v>0</v>
      </c>
      <c r="I83" s="137">
        <f aca="true" t="shared" si="32" ref="I83:I102">H83*G83</f>
        <v>0</v>
      </c>
      <c r="J83" s="19"/>
      <c r="K83" s="4"/>
      <c r="L83" s="5"/>
      <c r="M83" s="6"/>
      <c r="N83" s="136">
        <f>L83*J83</f>
        <v>0</v>
      </c>
      <c r="O83" s="138">
        <f aca="true" t="shared" si="33" ref="O83:O102">N83*M83</f>
        <v>0</v>
      </c>
      <c r="P83" s="39">
        <v>1</v>
      </c>
      <c r="Q83" s="33"/>
      <c r="R83" s="43">
        <v>1</v>
      </c>
      <c r="S83" s="28"/>
      <c r="T83" s="29"/>
      <c r="U83" s="139">
        <f>IF(AB83,H83-N83,H83-N83)</f>
        <v>0</v>
      </c>
      <c r="V83" s="140">
        <f aca="true" t="shared" si="34" ref="V83:V102">U83*G83</f>
        <v>0</v>
      </c>
      <c r="W83" s="141" t="str">
        <f>IF(OR(P83&lt;&gt;1),N83*(G83-M83),"NA")</f>
        <v>NA</v>
      </c>
      <c r="Y83" s="142">
        <f aca="true" t="shared" si="35" ref="Y83:Y102">$Q83*VLOOKUP($R83,$AA$1:$AC$4,3)</f>
        <v>0</v>
      </c>
      <c r="Z83" s="90">
        <f>IF(OR(P83=3,P83=4),T83,0)</f>
        <v>0</v>
      </c>
      <c r="AA83" s="90">
        <f aca="true" t="shared" si="36" ref="AA83:AA102">IF(P83=2,T83,0)+IF(AB83,S83,0)</f>
        <v>0</v>
      </c>
      <c r="AB83" s="90" t="b">
        <f>OR(EXACT(K83,"CF/SCRWN"),EXACT(K83,"CF/SCRWN/REF"))</f>
        <v>0</v>
      </c>
      <c r="AC83" s="90">
        <f aca="true" t="shared" si="37" ref="AC83:AC102">IF(AB83,IF(L83*1000&lt;$AE$3,$AG$2,IF(L83*1000&lt;$AE$5,IF(K83="CF/SCRWN/REF",$AG$4,$AG$3),$AG$5)),0)</f>
        <v>0</v>
      </c>
      <c r="AD83" s="142">
        <f aca="true" t="shared" si="38" ref="AD83:AD102">AC83*J83</f>
        <v>0</v>
      </c>
      <c r="AE83" s="142">
        <f>Y83+AD83</f>
        <v>0</v>
      </c>
      <c r="AF83" s="90">
        <f aca="true" t="shared" si="39" ref="AF83:AF102">IF(P83=2,Q83,0)+IF(AB83,J83,0)</f>
        <v>0</v>
      </c>
      <c r="AG83" s="90">
        <f aca="true" t="shared" si="40" ref="AG83:AG102">IF(AB83,0,S83)</f>
        <v>0</v>
      </c>
    </row>
    <row r="84" spans="1:33" ht="24.75" customHeight="1" thickBot="1">
      <c r="A84" s="143">
        <v>2</v>
      </c>
      <c r="B84" s="7"/>
      <c r="C84" s="8"/>
      <c r="D84" s="9"/>
      <c r="E84" s="10"/>
      <c r="F84" s="11"/>
      <c r="G84" s="12"/>
      <c r="H84" s="144">
        <f>F84*D84</f>
        <v>0</v>
      </c>
      <c r="I84" s="145">
        <f t="shared" si="32"/>
        <v>0</v>
      </c>
      <c r="J84" s="20"/>
      <c r="K84" s="10"/>
      <c r="L84" s="11"/>
      <c r="M84" s="12"/>
      <c r="N84" s="144">
        <f>L84*J84</f>
        <v>0</v>
      </c>
      <c r="O84" s="146">
        <f t="shared" si="33"/>
        <v>0</v>
      </c>
      <c r="P84" s="39">
        <v>1</v>
      </c>
      <c r="Q84" s="34"/>
      <c r="R84" s="44">
        <v>1</v>
      </c>
      <c r="S84" s="27"/>
      <c r="T84" s="30"/>
      <c r="U84" s="147">
        <f aca="true" t="shared" si="41" ref="U84:U102">IF(AB84,H84-N84,H84-N84)</f>
        <v>0</v>
      </c>
      <c r="V84" s="146">
        <f t="shared" si="34"/>
        <v>0</v>
      </c>
      <c r="W84" s="141" t="str">
        <f aca="true" t="shared" si="42" ref="W84:W102">IF(OR(P84&lt;&gt;1),N84*(G84-M84),"NA")</f>
        <v>NA</v>
      </c>
      <c r="Y84" s="142">
        <f t="shared" si="35"/>
        <v>0</v>
      </c>
      <c r="Z84" s="90">
        <f aca="true" t="shared" si="43" ref="Z84:Z101">IF(OR(P84=3,P84=4),T84,0)</f>
        <v>0</v>
      </c>
      <c r="AA84" s="90">
        <f t="shared" si="36"/>
        <v>0</v>
      </c>
      <c r="AB84" s="90" t="b">
        <f>OR(EXACT(K84,"CF/SCRWN"),EXACT(K84,"CF/SCRWN/REF"))</f>
        <v>0</v>
      </c>
      <c r="AC84" s="90">
        <f t="shared" si="37"/>
        <v>0</v>
      </c>
      <c r="AD84" s="142">
        <f t="shared" si="38"/>
        <v>0</v>
      </c>
      <c r="AE84" s="142">
        <f aca="true" t="shared" si="44" ref="AE84:AE102">Y84+AD84</f>
        <v>0</v>
      </c>
      <c r="AF84" s="90">
        <f t="shared" si="39"/>
        <v>0</v>
      </c>
      <c r="AG84" s="90">
        <f t="shared" si="40"/>
        <v>0</v>
      </c>
    </row>
    <row r="85" spans="1:33" ht="24.75" customHeight="1" thickBot="1">
      <c r="A85" s="143">
        <v>3</v>
      </c>
      <c r="B85" s="7"/>
      <c r="C85" s="8"/>
      <c r="D85" s="9"/>
      <c r="E85" s="10"/>
      <c r="F85" s="11"/>
      <c r="G85" s="12"/>
      <c r="H85" s="144">
        <f aca="true" t="shared" si="45" ref="H85:H101">F85*D85</f>
        <v>0</v>
      </c>
      <c r="I85" s="145">
        <f t="shared" si="32"/>
        <v>0</v>
      </c>
      <c r="J85" s="20"/>
      <c r="K85" s="10"/>
      <c r="L85" s="11"/>
      <c r="M85" s="12"/>
      <c r="N85" s="144">
        <f aca="true" t="shared" si="46" ref="N85:N101">L85*J85</f>
        <v>0</v>
      </c>
      <c r="O85" s="146">
        <f t="shared" si="33"/>
        <v>0</v>
      </c>
      <c r="P85" s="40">
        <v>1</v>
      </c>
      <c r="Q85" s="34"/>
      <c r="R85" s="44">
        <v>1</v>
      </c>
      <c r="S85" s="27"/>
      <c r="T85" s="30"/>
      <c r="U85" s="147">
        <f t="shared" si="41"/>
        <v>0</v>
      </c>
      <c r="V85" s="146">
        <f t="shared" si="34"/>
        <v>0</v>
      </c>
      <c r="W85" s="141" t="str">
        <f t="shared" si="42"/>
        <v>NA</v>
      </c>
      <c r="Y85" s="142">
        <f t="shared" si="35"/>
        <v>0</v>
      </c>
      <c r="Z85" s="90">
        <f t="shared" si="43"/>
        <v>0</v>
      </c>
      <c r="AA85" s="90">
        <f t="shared" si="36"/>
        <v>0</v>
      </c>
      <c r="AB85" s="90" t="b">
        <f>OR(EXACT(K85,"CF/SCRWN"),EXACT(K85,"CF/SCRWN/REF"))</f>
        <v>0</v>
      </c>
      <c r="AC85" s="90">
        <f t="shared" si="37"/>
        <v>0</v>
      </c>
      <c r="AD85" s="142">
        <f t="shared" si="38"/>
        <v>0</v>
      </c>
      <c r="AE85" s="142">
        <f t="shared" si="44"/>
        <v>0</v>
      </c>
      <c r="AF85" s="90">
        <f t="shared" si="39"/>
        <v>0</v>
      </c>
      <c r="AG85" s="90">
        <f t="shared" si="40"/>
        <v>0</v>
      </c>
    </row>
    <row r="86" spans="1:33" ht="24.75" customHeight="1" thickBot="1">
      <c r="A86" s="143">
        <v>4</v>
      </c>
      <c r="B86" s="7"/>
      <c r="C86" s="8"/>
      <c r="D86" s="9"/>
      <c r="E86" s="10"/>
      <c r="F86" s="11"/>
      <c r="G86" s="12"/>
      <c r="H86" s="144">
        <f t="shared" si="45"/>
        <v>0</v>
      </c>
      <c r="I86" s="145">
        <f t="shared" si="32"/>
        <v>0</v>
      </c>
      <c r="J86" s="20"/>
      <c r="K86" s="10"/>
      <c r="L86" s="21"/>
      <c r="M86" s="12"/>
      <c r="N86" s="144">
        <f t="shared" si="46"/>
        <v>0</v>
      </c>
      <c r="O86" s="146">
        <f t="shared" si="33"/>
        <v>0</v>
      </c>
      <c r="P86" s="41">
        <v>1</v>
      </c>
      <c r="Q86" s="25"/>
      <c r="R86" s="44">
        <v>1</v>
      </c>
      <c r="S86" s="20"/>
      <c r="T86" s="23"/>
      <c r="U86" s="147">
        <f t="shared" si="41"/>
        <v>0</v>
      </c>
      <c r="V86" s="146">
        <f t="shared" si="34"/>
        <v>0</v>
      </c>
      <c r="W86" s="141" t="str">
        <f t="shared" si="42"/>
        <v>NA</v>
      </c>
      <c r="Y86" s="142">
        <f t="shared" si="35"/>
        <v>0</v>
      </c>
      <c r="Z86" s="90">
        <f t="shared" si="43"/>
        <v>0</v>
      </c>
      <c r="AA86" s="90">
        <f t="shared" si="36"/>
        <v>0</v>
      </c>
      <c r="AB86" s="90" t="b">
        <f aca="true" t="shared" si="47" ref="AB86:AB102">OR(EXACT(K86,"CF/SCRWN"),EXACT(K86,"CF/SCRWN/REF"))</f>
        <v>0</v>
      </c>
      <c r="AC86" s="90">
        <f t="shared" si="37"/>
        <v>0</v>
      </c>
      <c r="AD86" s="142">
        <f t="shared" si="38"/>
        <v>0</v>
      </c>
      <c r="AE86" s="142">
        <f t="shared" si="44"/>
        <v>0</v>
      </c>
      <c r="AF86" s="90">
        <f t="shared" si="39"/>
        <v>0</v>
      </c>
      <c r="AG86" s="90">
        <f t="shared" si="40"/>
        <v>0</v>
      </c>
    </row>
    <row r="87" spans="1:33" ht="24.75" customHeight="1" thickBot="1">
      <c r="A87" s="143">
        <v>5</v>
      </c>
      <c r="B87" s="7"/>
      <c r="C87" s="8"/>
      <c r="D87" s="9"/>
      <c r="E87" s="10"/>
      <c r="F87" s="11"/>
      <c r="G87" s="12"/>
      <c r="H87" s="144">
        <f t="shared" si="45"/>
        <v>0</v>
      </c>
      <c r="I87" s="145">
        <f t="shared" si="32"/>
        <v>0</v>
      </c>
      <c r="J87" s="20"/>
      <c r="K87" s="10"/>
      <c r="L87" s="21"/>
      <c r="M87" s="12"/>
      <c r="N87" s="144">
        <f t="shared" si="46"/>
        <v>0</v>
      </c>
      <c r="O87" s="146">
        <f t="shared" si="33"/>
        <v>0</v>
      </c>
      <c r="P87" s="41">
        <v>1</v>
      </c>
      <c r="Q87" s="25"/>
      <c r="R87" s="44">
        <v>1</v>
      </c>
      <c r="S87" s="20"/>
      <c r="T87" s="23"/>
      <c r="U87" s="147">
        <f t="shared" si="41"/>
        <v>0</v>
      </c>
      <c r="V87" s="146">
        <f t="shared" si="34"/>
        <v>0</v>
      </c>
      <c r="W87" s="141" t="str">
        <f t="shared" si="42"/>
        <v>NA</v>
      </c>
      <c r="Y87" s="142">
        <f t="shared" si="35"/>
        <v>0</v>
      </c>
      <c r="Z87" s="90">
        <f t="shared" si="43"/>
        <v>0</v>
      </c>
      <c r="AA87" s="90">
        <f t="shared" si="36"/>
        <v>0</v>
      </c>
      <c r="AB87" s="90" t="b">
        <f t="shared" si="47"/>
        <v>0</v>
      </c>
      <c r="AC87" s="90">
        <f t="shared" si="37"/>
        <v>0</v>
      </c>
      <c r="AD87" s="142">
        <f t="shared" si="38"/>
        <v>0</v>
      </c>
      <c r="AE87" s="142">
        <f t="shared" si="44"/>
        <v>0</v>
      </c>
      <c r="AF87" s="90">
        <f t="shared" si="39"/>
        <v>0</v>
      </c>
      <c r="AG87" s="90">
        <f t="shared" si="40"/>
        <v>0</v>
      </c>
    </row>
    <row r="88" spans="1:33" ht="24.75" customHeight="1" thickBot="1">
      <c r="A88" s="143">
        <v>6</v>
      </c>
      <c r="B88" s="7"/>
      <c r="C88" s="8"/>
      <c r="D88" s="9"/>
      <c r="E88" s="10"/>
      <c r="F88" s="11"/>
      <c r="G88" s="12"/>
      <c r="H88" s="144">
        <f t="shared" si="45"/>
        <v>0</v>
      </c>
      <c r="I88" s="145">
        <f t="shared" si="32"/>
        <v>0</v>
      </c>
      <c r="J88" s="20"/>
      <c r="K88" s="10"/>
      <c r="L88" s="21"/>
      <c r="M88" s="12"/>
      <c r="N88" s="144">
        <f t="shared" si="46"/>
        <v>0</v>
      </c>
      <c r="O88" s="146">
        <f t="shared" si="33"/>
        <v>0</v>
      </c>
      <c r="P88" s="41">
        <v>1</v>
      </c>
      <c r="Q88" s="25"/>
      <c r="R88" s="44">
        <v>1</v>
      </c>
      <c r="S88" s="20"/>
      <c r="T88" s="23"/>
      <c r="U88" s="147">
        <f t="shared" si="41"/>
        <v>0</v>
      </c>
      <c r="V88" s="146">
        <f t="shared" si="34"/>
        <v>0</v>
      </c>
      <c r="W88" s="141" t="str">
        <f t="shared" si="42"/>
        <v>NA</v>
      </c>
      <c r="Y88" s="142">
        <f t="shared" si="35"/>
        <v>0</v>
      </c>
      <c r="Z88" s="90">
        <f t="shared" si="43"/>
        <v>0</v>
      </c>
      <c r="AA88" s="90">
        <f t="shared" si="36"/>
        <v>0</v>
      </c>
      <c r="AB88" s="90" t="b">
        <f t="shared" si="47"/>
        <v>0</v>
      </c>
      <c r="AC88" s="90">
        <f t="shared" si="37"/>
        <v>0</v>
      </c>
      <c r="AD88" s="142">
        <f t="shared" si="38"/>
        <v>0</v>
      </c>
      <c r="AE88" s="142">
        <f t="shared" si="44"/>
        <v>0</v>
      </c>
      <c r="AF88" s="90">
        <f t="shared" si="39"/>
        <v>0</v>
      </c>
      <c r="AG88" s="90">
        <f t="shared" si="40"/>
        <v>0</v>
      </c>
    </row>
    <row r="89" spans="1:33" ht="24.75" customHeight="1" thickBot="1">
      <c r="A89" s="143">
        <v>7</v>
      </c>
      <c r="B89" s="7"/>
      <c r="C89" s="8"/>
      <c r="D89" s="9"/>
      <c r="E89" s="10"/>
      <c r="F89" s="11"/>
      <c r="G89" s="12"/>
      <c r="H89" s="144">
        <f t="shared" si="45"/>
        <v>0</v>
      </c>
      <c r="I89" s="145">
        <f t="shared" si="32"/>
        <v>0</v>
      </c>
      <c r="J89" s="20"/>
      <c r="K89" s="10"/>
      <c r="L89" s="21"/>
      <c r="M89" s="12"/>
      <c r="N89" s="144">
        <f t="shared" si="46"/>
        <v>0</v>
      </c>
      <c r="O89" s="146">
        <f t="shared" si="33"/>
        <v>0</v>
      </c>
      <c r="P89" s="40">
        <v>1</v>
      </c>
      <c r="Q89" s="25"/>
      <c r="R89" s="44">
        <v>1</v>
      </c>
      <c r="S89" s="20"/>
      <c r="T89" s="23"/>
      <c r="U89" s="147">
        <f t="shared" si="41"/>
        <v>0</v>
      </c>
      <c r="V89" s="146">
        <f t="shared" si="34"/>
        <v>0</v>
      </c>
      <c r="W89" s="141" t="str">
        <f t="shared" si="42"/>
        <v>NA</v>
      </c>
      <c r="Y89" s="142">
        <f t="shared" si="35"/>
        <v>0</v>
      </c>
      <c r="Z89" s="90">
        <f t="shared" si="43"/>
        <v>0</v>
      </c>
      <c r="AA89" s="90">
        <f t="shared" si="36"/>
        <v>0</v>
      </c>
      <c r="AB89" s="90" t="b">
        <f t="shared" si="47"/>
        <v>0</v>
      </c>
      <c r="AC89" s="90">
        <f t="shared" si="37"/>
        <v>0</v>
      </c>
      <c r="AD89" s="142">
        <f t="shared" si="38"/>
        <v>0</v>
      </c>
      <c r="AE89" s="142">
        <f t="shared" si="44"/>
        <v>0</v>
      </c>
      <c r="AF89" s="90">
        <f t="shared" si="39"/>
        <v>0</v>
      </c>
      <c r="AG89" s="90">
        <f t="shared" si="40"/>
        <v>0</v>
      </c>
    </row>
    <row r="90" spans="1:33" ht="24.75" customHeight="1" thickBot="1">
      <c r="A90" s="143">
        <v>8</v>
      </c>
      <c r="B90" s="7"/>
      <c r="C90" s="8"/>
      <c r="D90" s="9"/>
      <c r="E90" s="10"/>
      <c r="F90" s="11"/>
      <c r="G90" s="12"/>
      <c r="H90" s="144">
        <f t="shared" si="45"/>
        <v>0</v>
      </c>
      <c r="I90" s="145">
        <f t="shared" si="32"/>
        <v>0</v>
      </c>
      <c r="J90" s="20"/>
      <c r="K90" s="10"/>
      <c r="L90" s="21"/>
      <c r="M90" s="12"/>
      <c r="N90" s="144">
        <f t="shared" si="46"/>
        <v>0</v>
      </c>
      <c r="O90" s="146">
        <f t="shared" si="33"/>
        <v>0</v>
      </c>
      <c r="P90" s="41">
        <v>1</v>
      </c>
      <c r="Q90" s="25"/>
      <c r="R90" s="44">
        <v>1</v>
      </c>
      <c r="S90" s="20"/>
      <c r="T90" s="23"/>
      <c r="U90" s="147">
        <f t="shared" si="41"/>
        <v>0</v>
      </c>
      <c r="V90" s="146">
        <f t="shared" si="34"/>
        <v>0</v>
      </c>
      <c r="W90" s="141" t="str">
        <f t="shared" si="42"/>
        <v>NA</v>
      </c>
      <c r="Y90" s="142">
        <f t="shared" si="35"/>
        <v>0</v>
      </c>
      <c r="Z90" s="90">
        <f t="shared" si="43"/>
        <v>0</v>
      </c>
      <c r="AA90" s="90">
        <f t="shared" si="36"/>
        <v>0</v>
      </c>
      <c r="AB90" s="90" t="b">
        <f t="shared" si="47"/>
        <v>0</v>
      </c>
      <c r="AC90" s="90">
        <f t="shared" si="37"/>
        <v>0</v>
      </c>
      <c r="AD90" s="142">
        <f t="shared" si="38"/>
        <v>0</v>
      </c>
      <c r="AE90" s="142">
        <f t="shared" si="44"/>
        <v>0</v>
      </c>
      <c r="AF90" s="90">
        <f t="shared" si="39"/>
        <v>0</v>
      </c>
      <c r="AG90" s="90">
        <f t="shared" si="40"/>
        <v>0</v>
      </c>
    </row>
    <row r="91" spans="1:33" ht="24.75" customHeight="1" thickBot="1">
      <c r="A91" s="143">
        <v>9</v>
      </c>
      <c r="B91" s="7"/>
      <c r="C91" s="8"/>
      <c r="D91" s="9"/>
      <c r="E91" s="10"/>
      <c r="F91" s="11"/>
      <c r="G91" s="12"/>
      <c r="H91" s="144">
        <f t="shared" si="45"/>
        <v>0</v>
      </c>
      <c r="I91" s="145">
        <f t="shared" si="32"/>
        <v>0</v>
      </c>
      <c r="J91" s="20"/>
      <c r="K91" s="10"/>
      <c r="L91" s="21"/>
      <c r="M91" s="12"/>
      <c r="N91" s="144">
        <f t="shared" si="46"/>
        <v>0</v>
      </c>
      <c r="O91" s="146">
        <f t="shared" si="33"/>
        <v>0</v>
      </c>
      <c r="P91" s="41">
        <v>1</v>
      </c>
      <c r="Q91" s="25"/>
      <c r="R91" s="44">
        <v>1</v>
      </c>
      <c r="S91" s="20"/>
      <c r="T91" s="23"/>
      <c r="U91" s="147">
        <f t="shared" si="41"/>
        <v>0</v>
      </c>
      <c r="V91" s="146">
        <f t="shared" si="34"/>
        <v>0</v>
      </c>
      <c r="W91" s="141" t="str">
        <f t="shared" si="42"/>
        <v>NA</v>
      </c>
      <c r="Y91" s="142">
        <f t="shared" si="35"/>
        <v>0</v>
      </c>
      <c r="Z91" s="90">
        <f t="shared" si="43"/>
        <v>0</v>
      </c>
      <c r="AA91" s="90">
        <f t="shared" si="36"/>
        <v>0</v>
      </c>
      <c r="AB91" s="90" t="b">
        <f t="shared" si="47"/>
        <v>0</v>
      </c>
      <c r="AC91" s="90">
        <f t="shared" si="37"/>
        <v>0</v>
      </c>
      <c r="AD91" s="142">
        <f t="shared" si="38"/>
        <v>0</v>
      </c>
      <c r="AE91" s="142">
        <f t="shared" si="44"/>
        <v>0</v>
      </c>
      <c r="AF91" s="90">
        <f t="shared" si="39"/>
        <v>0</v>
      </c>
      <c r="AG91" s="90">
        <f t="shared" si="40"/>
        <v>0</v>
      </c>
    </row>
    <row r="92" spans="1:33" ht="24.75" customHeight="1" thickBot="1">
      <c r="A92" s="143">
        <v>10</v>
      </c>
      <c r="B92" s="7"/>
      <c r="C92" s="8"/>
      <c r="D92" s="9"/>
      <c r="E92" s="10"/>
      <c r="F92" s="11"/>
      <c r="G92" s="12"/>
      <c r="H92" s="144">
        <f t="shared" si="45"/>
        <v>0</v>
      </c>
      <c r="I92" s="145">
        <f t="shared" si="32"/>
        <v>0</v>
      </c>
      <c r="J92" s="20"/>
      <c r="K92" s="10"/>
      <c r="L92" s="21"/>
      <c r="M92" s="12"/>
      <c r="N92" s="144">
        <f t="shared" si="46"/>
        <v>0</v>
      </c>
      <c r="O92" s="146">
        <f t="shared" si="33"/>
        <v>0</v>
      </c>
      <c r="P92" s="40">
        <v>1</v>
      </c>
      <c r="Q92" s="25"/>
      <c r="R92" s="44">
        <v>1</v>
      </c>
      <c r="S92" s="20"/>
      <c r="T92" s="23"/>
      <c r="U92" s="147">
        <f t="shared" si="41"/>
        <v>0</v>
      </c>
      <c r="V92" s="146">
        <f t="shared" si="34"/>
        <v>0</v>
      </c>
      <c r="W92" s="141" t="str">
        <f t="shared" si="42"/>
        <v>NA</v>
      </c>
      <c r="Y92" s="142">
        <f t="shared" si="35"/>
        <v>0</v>
      </c>
      <c r="Z92" s="90">
        <f t="shared" si="43"/>
        <v>0</v>
      </c>
      <c r="AA92" s="90">
        <f t="shared" si="36"/>
        <v>0</v>
      </c>
      <c r="AB92" s="90" t="b">
        <f t="shared" si="47"/>
        <v>0</v>
      </c>
      <c r="AC92" s="90">
        <f t="shared" si="37"/>
        <v>0</v>
      </c>
      <c r="AD92" s="142">
        <f t="shared" si="38"/>
        <v>0</v>
      </c>
      <c r="AE92" s="142">
        <f t="shared" si="44"/>
        <v>0</v>
      </c>
      <c r="AF92" s="90">
        <f t="shared" si="39"/>
        <v>0</v>
      </c>
      <c r="AG92" s="90">
        <f t="shared" si="40"/>
        <v>0</v>
      </c>
    </row>
    <row r="93" spans="1:33" ht="24.75" customHeight="1" thickBot="1">
      <c r="A93" s="143">
        <v>11</v>
      </c>
      <c r="B93" s="7"/>
      <c r="C93" s="8"/>
      <c r="D93" s="9"/>
      <c r="E93" s="10"/>
      <c r="F93" s="11"/>
      <c r="G93" s="12"/>
      <c r="H93" s="144">
        <f t="shared" si="45"/>
        <v>0</v>
      </c>
      <c r="I93" s="145">
        <f t="shared" si="32"/>
        <v>0</v>
      </c>
      <c r="J93" s="20"/>
      <c r="K93" s="10"/>
      <c r="L93" s="21"/>
      <c r="M93" s="12"/>
      <c r="N93" s="144">
        <f t="shared" si="46"/>
        <v>0</v>
      </c>
      <c r="O93" s="146">
        <f t="shared" si="33"/>
        <v>0</v>
      </c>
      <c r="P93" s="40">
        <v>1</v>
      </c>
      <c r="Q93" s="25"/>
      <c r="R93" s="44">
        <v>1</v>
      </c>
      <c r="S93" s="20"/>
      <c r="T93" s="23"/>
      <c r="U93" s="147">
        <f t="shared" si="41"/>
        <v>0</v>
      </c>
      <c r="V93" s="146">
        <f t="shared" si="34"/>
        <v>0</v>
      </c>
      <c r="W93" s="141" t="str">
        <f t="shared" si="42"/>
        <v>NA</v>
      </c>
      <c r="Y93" s="142">
        <f t="shared" si="35"/>
        <v>0</v>
      </c>
      <c r="Z93" s="90">
        <f t="shared" si="43"/>
        <v>0</v>
      </c>
      <c r="AA93" s="90">
        <f t="shared" si="36"/>
        <v>0</v>
      </c>
      <c r="AB93" s="90" t="b">
        <f t="shared" si="47"/>
        <v>0</v>
      </c>
      <c r="AC93" s="90">
        <f t="shared" si="37"/>
        <v>0</v>
      </c>
      <c r="AD93" s="142">
        <f t="shared" si="38"/>
        <v>0</v>
      </c>
      <c r="AE93" s="142">
        <f t="shared" si="44"/>
        <v>0</v>
      </c>
      <c r="AF93" s="90">
        <f t="shared" si="39"/>
        <v>0</v>
      </c>
      <c r="AG93" s="90">
        <f t="shared" si="40"/>
        <v>0</v>
      </c>
    </row>
    <row r="94" spans="1:33" ht="24.75" customHeight="1" thickBot="1">
      <c r="A94" s="143">
        <v>12</v>
      </c>
      <c r="B94" s="7"/>
      <c r="C94" s="8"/>
      <c r="D94" s="9"/>
      <c r="E94" s="10"/>
      <c r="F94" s="11"/>
      <c r="G94" s="12"/>
      <c r="H94" s="144">
        <f t="shared" si="45"/>
        <v>0</v>
      </c>
      <c r="I94" s="145">
        <f t="shared" si="32"/>
        <v>0</v>
      </c>
      <c r="J94" s="20"/>
      <c r="K94" s="10"/>
      <c r="L94" s="21"/>
      <c r="M94" s="12"/>
      <c r="N94" s="144">
        <f t="shared" si="46"/>
        <v>0</v>
      </c>
      <c r="O94" s="146">
        <f t="shared" si="33"/>
        <v>0</v>
      </c>
      <c r="P94" s="40">
        <v>1</v>
      </c>
      <c r="Q94" s="25"/>
      <c r="R94" s="44">
        <v>1</v>
      </c>
      <c r="S94" s="20"/>
      <c r="T94" s="23"/>
      <c r="U94" s="147">
        <f t="shared" si="41"/>
        <v>0</v>
      </c>
      <c r="V94" s="146">
        <f t="shared" si="34"/>
        <v>0</v>
      </c>
      <c r="W94" s="141" t="str">
        <f t="shared" si="42"/>
        <v>NA</v>
      </c>
      <c r="Y94" s="142">
        <f t="shared" si="35"/>
        <v>0</v>
      </c>
      <c r="Z94" s="90">
        <f t="shared" si="43"/>
        <v>0</v>
      </c>
      <c r="AA94" s="90">
        <f t="shared" si="36"/>
        <v>0</v>
      </c>
      <c r="AB94" s="90" t="b">
        <f t="shared" si="47"/>
        <v>0</v>
      </c>
      <c r="AC94" s="90">
        <f t="shared" si="37"/>
        <v>0</v>
      </c>
      <c r="AD94" s="142">
        <f t="shared" si="38"/>
        <v>0</v>
      </c>
      <c r="AE94" s="142">
        <f t="shared" si="44"/>
        <v>0</v>
      </c>
      <c r="AF94" s="90">
        <f t="shared" si="39"/>
        <v>0</v>
      </c>
      <c r="AG94" s="90">
        <f t="shared" si="40"/>
        <v>0</v>
      </c>
    </row>
    <row r="95" spans="1:33" ht="24.75" customHeight="1" thickBot="1">
      <c r="A95" s="143">
        <v>13</v>
      </c>
      <c r="B95" s="7"/>
      <c r="C95" s="8"/>
      <c r="D95" s="9"/>
      <c r="E95" s="10"/>
      <c r="F95" s="11"/>
      <c r="G95" s="12"/>
      <c r="H95" s="144">
        <f t="shared" si="45"/>
        <v>0</v>
      </c>
      <c r="I95" s="145">
        <f t="shared" si="32"/>
        <v>0</v>
      </c>
      <c r="J95" s="20"/>
      <c r="K95" s="10"/>
      <c r="L95" s="21"/>
      <c r="M95" s="12"/>
      <c r="N95" s="144">
        <f t="shared" si="46"/>
        <v>0</v>
      </c>
      <c r="O95" s="146">
        <f t="shared" si="33"/>
        <v>0</v>
      </c>
      <c r="P95" s="40">
        <v>1</v>
      </c>
      <c r="Q95" s="25"/>
      <c r="R95" s="44">
        <v>1</v>
      </c>
      <c r="S95" s="20"/>
      <c r="T95" s="23"/>
      <c r="U95" s="147">
        <f t="shared" si="41"/>
        <v>0</v>
      </c>
      <c r="V95" s="146">
        <f t="shared" si="34"/>
        <v>0</v>
      </c>
      <c r="W95" s="141" t="str">
        <f t="shared" si="42"/>
        <v>NA</v>
      </c>
      <c r="Y95" s="142">
        <f t="shared" si="35"/>
        <v>0</v>
      </c>
      <c r="Z95" s="90">
        <f t="shared" si="43"/>
        <v>0</v>
      </c>
      <c r="AA95" s="90">
        <f t="shared" si="36"/>
        <v>0</v>
      </c>
      <c r="AB95" s="90" t="b">
        <f t="shared" si="47"/>
        <v>0</v>
      </c>
      <c r="AC95" s="90">
        <f t="shared" si="37"/>
        <v>0</v>
      </c>
      <c r="AD95" s="142">
        <f t="shared" si="38"/>
        <v>0</v>
      </c>
      <c r="AE95" s="142">
        <f t="shared" si="44"/>
        <v>0</v>
      </c>
      <c r="AF95" s="90">
        <f t="shared" si="39"/>
        <v>0</v>
      </c>
      <c r="AG95" s="90">
        <f t="shared" si="40"/>
        <v>0</v>
      </c>
    </row>
    <row r="96" spans="1:33" ht="24.75" customHeight="1" thickBot="1">
      <c r="A96" s="143">
        <v>14</v>
      </c>
      <c r="B96" s="7"/>
      <c r="C96" s="8"/>
      <c r="D96" s="9"/>
      <c r="E96" s="10"/>
      <c r="F96" s="11"/>
      <c r="G96" s="12"/>
      <c r="H96" s="144">
        <f t="shared" si="45"/>
        <v>0</v>
      </c>
      <c r="I96" s="145">
        <f t="shared" si="32"/>
        <v>0</v>
      </c>
      <c r="J96" s="20"/>
      <c r="K96" s="10"/>
      <c r="L96" s="21"/>
      <c r="M96" s="12"/>
      <c r="N96" s="144">
        <f t="shared" si="46"/>
        <v>0</v>
      </c>
      <c r="O96" s="146">
        <f t="shared" si="33"/>
        <v>0</v>
      </c>
      <c r="P96" s="40">
        <v>1</v>
      </c>
      <c r="Q96" s="25"/>
      <c r="R96" s="44">
        <v>1</v>
      </c>
      <c r="S96" s="20"/>
      <c r="T96" s="23"/>
      <c r="U96" s="147">
        <f t="shared" si="41"/>
        <v>0</v>
      </c>
      <c r="V96" s="146">
        <f t="shared" si="34"/>
        <v>0</v>
      </c>
      <c r="W96" s="141" t="str">
        <f t="shared" si="42"/>
        <v>NA</v>
      </c>
      <c r="Y96" s="142">
        <f t="shared" si="35"/>
        <v>0</v>
      </c>
      <c r="Z96" s="90">
        <f t="shared" si="43"/>
        <v>0</v>
      </c>
      <c r="AA96" s="90">
        <f t="shared" si="36"/>
        <v>0</v>
      </c>
      <c r="AB96" s="90" t="b">
        <f t="shared" si="47"/>
        <v>0</v>
      </c>
      <c r="AC96" s="90">
        <f t="shared" si="37"/>
        <v>0</v>
      </c>
      <c r="AD96" s="142">
        <f t="shared" si="38"/>
        <v>0</v>
      </c>
      <c r="AE96" s="142">
        <f t="shared" si="44"/>
        <v>0</v>
      </c>
      <c r="AF96" s="90">
        <f t="shared" si="39"/>
        <v>0</v>
      </c>
      <c r="AG96" s="90">
        <f t="shared" si="40"/>
        <v>0</v>
      </c>
    </row>
    <row r="97" spans="1:33" ht="24.75" customHeight="1" thickBot="1">
      <c r="A97" s="143">
        <v>15</v>
      </c>
      <c r="B97" s="7"/>
      <c r="C97" s="8"/>
      <c r="D97" s="9"/>
      <c r="E97" s="10"/>
      <c r="F97" s="11"/>
      <c r="G97" s="12"/>
      <c r="H97" s="144">
        <f t="shared" si="45"/>
        <v>0</v>
      </c>
      <c r="I97" s="145">
        <f t="shared" si="32"/>
        <v>0</v>
      </c>
      <c r="J97" s="20"/>
      <c r="K97" s="10"/>
      <c r="L97" s="21"/>
      <c r="M97" s="12"/>
      <c r="N97" s="144">
        <f t="shared" si="46"/>
        <v>0</v>
      </c>
      <c r="O97" s="146">
        <f t="shared" si="33"/>
        <v>0</v>
      </c>
      <c r="P97" s="40">
        <v>1</v>
      </c>
      <c r="Q97" s="25"/>
      <c r="R97" s="44">
        <v>1</v>
      </c>
      <c r="S97" s="20"/>
      <c r="T97" s="23"/>
      <c r="U97" s="147">
        <f t="shared" si="41"/>
        <v>0</v>
      </c>
      <c r="V97" s="146">
        <f t="shared" si="34"/>
        <v>0</v>
      </c>
      <c r="W97" s="141" t="str">
        <f t="shared" si="42"/>
        <v>NA</v>
      </c>
      <c r="Y97" s="142">
        <f t="shared" si="35"/>
        <v>0</v>
      </c>
      <c r="Z97" s="90">
        <f t="shared" si="43"/>
        <v>0</v>
      </c>
      <c r="AA97" s="90">
        <f t="shared" si="36"/>
        <v>0</v>
      </c>
      <c r="AB97" s="90" t="b">
        <f t="shared" si="47"/>
        <v>0</v>
      </c>
      <c r="AC97" s="90">
        <f t="shared" si="37"/>
        <v>0</v>
      </c>
      <c r="AD97" s="142">
        <f t="shared" si="38"/>
        <v>0</v>
      </c>
      <c r="AE97" s="142">
        <f t="shared" si="44"/>
        <v>0</v>
      </c>
      <c r="AF97" s="90">
        <f t="shared" si="39"/>
        <v>0</v>
      </c>
      <c r="AG97" s="90">
        <f t="shared" si="40"/>
        <v>0</v>
      </c>
    </row>
    <row r="98" spans="1:33" ht="24.75" customHeight="1" thickBot="1">
      <c r="A98" s="143">
        <v>16</v>
      </c>
      <c r="B98" s="7"/>
      <c r="C98" s="8"/>
      <c r="D98" s="9"/>
      <c r="E98" s="10"/>
      <c r="F98" s="11"/>
      <c r="G98" s="12"/>
      <c r="H98" s="144">
        <f t="shared" si="45"/>
        <v>0</v>
      </c>
      <c r="I98" s="145">
        <f t="shared" si="32"/>
        <v>0</v>
      </c>
      <c r="J98" s="20"/>
      <c r="K98" s="10"/>
      <c r="L98" s="21"/>
      <c r="M98" s="12"/>
      <c r="N98" s="144">
        <f t="shared" si="46"/>
        <v>0</v>
      </c>
      <c r="O98" s="146">
        <f t="shared" si="33"/>
        <v>0</v>
      </c>
      <c r="P98" s="40">
        <v>1</v>
      </c>
      <c r="Q98" s="25"/>
      <c r="R98" s="44">
        <v>1</v>
      </c>
      <c r="S98" s="20"/>
      <c r="T98" s="23"/>
      <c r="U98" s="147">
        <f t="shared" si="41"/>
        <v>0</v>
      </c>
      <c r="V98" s="146">
        <f t="shared" si="34"/>
        <v>0</v>
      </c>
      <c r="W98" s="141" t="str">
        <f t="shared" si="42"/>
        <v>NA</v>
      </c>
      <c r="Y98" s="142">
        <f t="shared" si="35"/>
        <v>0</v>
      </c>
      <c r="Z98" s="90">
        <f t="shared" si="43"/>
        <v>0</v>
      </c>
      <c r="AA98" s="90">
        <f t="shared" si="36"/>
        <v>0</v>
      </c>
      <c r="AB98" s="90" t="b">
        <f t="shared" si="47"/>
        <v>0</v>
      </c>
      <c r="AC98" s="90">
        <f t="shared" si="37"/>
        <v>0</v>
      </c>
      <c r="AD98" s="142">
        <f t="shared" si="38"/>
        <v>0</v>
      </c>
      <c r="AE98" s="142">
        <f t="shared" si="44"/>
        <v>0</v>
      </c>
      <c r="AF98" s="90">
        <f t="shared" si="39"/>
        <v>0</v>
      </c>
      <c r="AG98" s="90">
        <f t="shared" si="40"/>
        <v>0</v>
      </c>
    </row>
    <row r="99" spans="1:33" ht="24.75" customHeight="1" thickBot="1">
      <c r="A99" s="143">
        <v>17</v>
      </c>
      <c r="B99" s="7"/>
      <c r="C99" s="8"/>
      <c r="D99" s="9"/>
      <c r="E99" s="10"/>
      <c r="F99" s="11"/>
      <c r="G99" s="12"/>
      <c r="H99" s="144">
        <f t="shared" si="45"/>
        <v>0</v>
      </c>
      <c r="I99" s="145">
        <f t="shared" si="32"/>
        <v>0</v>
      </c>
      <c r="J99" s="20"/>
      <c r="K99" s="10"/>
      <c r="L99" s="21"/>
      <c r="M99" s="12"/>
      <c r="N99" s="144">
        <f t="shared" si="46"/>
        <v>0</v>
      </c>
      <c r="O99" s="146">
        <f t="shared" si="33"/>
        <v>0</v>
      </c>
      <c r="P99" s="40">
        <v>1</v>
      </c>
      <c r="Q99" s="25"/>
      <c r="R99" s="44">
        <v>1</v>
      </c>
      <c r="S99" s="20"/>
      <c r="T99" s="23"/>
      <c r="U99" s="147">
        <f t="shared" si="41"/>
        <v>0</v>
      </c>
      <c r="V99" s="146">
        <f t="shared" si="34"/>
        <v>0</v>
      </c>
      <c r="W99" s="141" t="str">
        <f t="shared" si="42"/>
        <v>NA</v>
      </c>
      <c r="Y99" s="142">
        <f t="shared" si="35"/>
        <v>0</v>
      </c>
      <c r="Z99" s="90">
        <f t="shared" si="43"/>
        <v>0</v>
      </c>
      <c r="AA99" s="90">
        <f t="shared" si="36"/>
        <v>0</v>
      </c>
      <c r="AB99" s="90" t="b">
        <f t="shared" si="47"/>
        <v>0</v>
      </c>
      <c r="AC99" s="90">
        <f t="shared" si="37"/>
        <v>0</v>
      </c>
      <c r="AD99" s="142">
        <f t="shared" si="38"/>
        <v>0</v>
      </c>
      <c r="AE99" s="142">
        <f t="shared" si="44"/>
        <v>0</v>
      </c>
      <c r="AF99" s="90">
        <f t="shared" si="39"/>
        <v>0</v>
      </c>
      <c r="AG99" s="90">
        <f t="shared" si="40"/>
        <v>0</v>
      </c>
    </row>
    <row r="100" spans="1:33" ht="24.75" customHeight="1" thickBot="1">
      <c r="A100" s="143">
        <v>18</v>
      </c>
      <c r="B100" s="7"/>
      <c r="C100" s="8"/>
      <c r="D100" s="9"/>
      <c r="E100" s="10"/>
      <c r="F100" s="11"/>
      <c r="G100" s="12"/>
      <c r="H100" s="144">
        <f t="shared" si="45"/>
        <v>0</v>
      </c>
      <c r="I100" s="145">
        <f t="shared" si="32"/>
        <v>0</v>
      </c>
      <c r="J100" s="20"/>
      <c r="K100" s="10"/>
      <c r="L100" s="21"/>
      <c r="M100" s="12"/>
      <c r="N100" s="144">
        <f t="shared" si="46"/>
        <v>0</v>
      </c>
      <c r="O100" s="146">
        <f t="shared" si="33"/>
        <v>0</v>
      </c>
      <c r="P100" s="41">
        <v>1</v>
      </c>
      <c r="Q100" s="25"/>
      <c r="R100" s="44">
        <v>1</v>
      </c>
      <c r="S100" s="20"/>
      <c r="T100" s="23"/>
      <c r="U100" s="147">
        <f t="shared" si="41"/>
        <v>0</v>
      </c>
      <c r="V100" s="146">
        <f t="shared" si="34"/>
        <v>0</v>
      </c>
      <c r="W100" s="141" t="str">
        <f t="shared" si="42"/>
        <v>NA</v>
      </c>
      <c r="Y100" s="142">
        <f t="shared" si="35"/>
        <v>0</v>
      </c>
      <c r="Z100" s="90">
        <f t="shared" si="43"/>
        <v>0</v>
      </c>
      <c r="AA100" s="90">
        <f t="shared" si="36"/>
        <v>0</v>
      </c>
      <c r="AB100" s="90" t="b">
        <f t="shared" si="47"/>
        <v>0</v>
      </c>
      <c r="AC100" s="90">
        <f t="shared" si="37"/>
        <v>0</v>
      </c>
      <c r="AD100" s="142">
        <f t="shared" si="38"/>
        <v>0</v>
      </c>
      <c r="AE100" s="142">
        <f t="shared" si="44"/>
        <v>0</v>
      </c>
      <c r="AF100" s="90">
        <f t="shared" si="39"/>
        <v>0</v>
      </c>
      <c r="AG100" s="90">
        <f t="shared" si="40"/>
        <v>0</v>
      </c>
    </row>
    <row r="101" spans="1:33" ht="24.75" customHeight="1" thickBot="1">
      <c r="A101" s="143">
        <v>19</v>
      </c>
      <c r="B101" s="7"/>
      <c r="C101" s="8"/>
      <c r="D101" s="9"/>
      <c r="E101" s="10"/>
      <c r="F101" s="11"/>
      <c r="G101" s="12"/>
      <c r="H101" s="144">
        <f t="shared" si="45"/>
        <v>0</v>
      </c>
      <c r="I101" s="145">
        <f t="shared" si="32"/>
        <v>0</v>
      </c>
      <c r="J101" s="20"/>
      <c r="K101" s="10"/>
      <c r="L101" s="21"/>
      <c r="M101" s="12"/>
      <c r="N101" s="144">
        <f t="shared" si="46"/>
        <v>0</v>
      </c>
      <c r="O101" s="146">
        <f t="shared" si="33"/>
        <v>0</v>
      </c>
      <c r="P101" s="41">
        <v>1</v>
      </c>
      <c r="Q101" s="25"/>
      <c r="R101" s="44">
        <v>1</v>
      </c>
      <c r="S101" s="20"/>
      <c r="T101" s="23"/>
      <c r="U101" s="147">
        <f t="shared" si="41"/>
        <v>0</v>
      </c>
      <c r="V101" s="146">
        <f t="shared" si="34"/>
        <v>0</v>
      </c>
      <c r="W101" s="141" t="str">
        <f t="shared" si="42"/>
        <v>NA</v>
      </c>
      <c r="X101" s="91"/>
      <c r="Y101" s="142">
        <f t="shared" si="35"/>
        <v>0</v>
      </c>
      <c r="Z101" s="90">
        <f t="shared" si="43"/>
        <v>0</v>
      </c>
      <c r="AA101" s="90">
        <f t="shared" si="36"/>
        <v>0</v>
      </c>
      <c r="AB101" s="90" t="b">
        <f t="shared" si="47"/>
        <v>0</v>
      </c>
      <c r="AC101" s="90">
        <f t="shared" si="37"/>
        <v>0</v>
      </c>
      <c r="AD101" s="142">
        <f t="shared" si="38"/>
        <v>0</v>
      </c>
      <c r="AE101" s="142">
        <f t="shared" si="44"/>
        <v>0</v>
      </c>
      <c r="AF101" s="90">
        <f t="shared" si="39"/>
        <v>0</v>
      </c>
      <c r="AG101" s="90">
        <f t="shared" si="40"/>
        <v>0</v>
      </c>
    </row>
    <row r="102" spans="1:33" ht="24.75" customHeight="1" thickBot="1">
      <c r="A102" s="149">
        <v>20</v>
      </c>
      <c r="B102" s="13"/>
      <c r="C102" s="14"/>
      <c r="D102" s="15"/>
      <c r="E102" s="16"/>
      <c r="F102" s="17"/>
      <c r="G102" s="18"/>
      <c r="H102" s="150">
        <f>F102*D102</f>
        <v>0</v>
      </c>
      <c r="I102" s="151">
        <f t="shared" si="32"/>
        <v>0</v>
      </c>
      <c r="J102" s="22"/>
      <c r="K102" s="16"/>
      <c r="L102" s="17"/>
      <c r="M102" s="18"/>
      <c r="N102" s="150">
        <f>L102*J102</f>
        <v>0</v>
      </c>
      <c r="O102" s="152">
        <f t="shared" si="33"/>
        <v>0</v>
      </c>
      <c r="P102" s="42">
        <v>1</v>
      </c>
      <c r="Q102" s="14"/>
      <c r="R102" s="45">
        <v>1</v>
      </c>
      <c r="S102" s="22"/>
      <c r="T102" s="24"/>
      <c r="U102" s="153">
        <f t="shared" si="41"/>
        <v>0</v>
      </c>
      <c r="V102" s="154">
        <f t="shared" si="34"/>
        <v>0</v>
      </c>
      <c r="W102" s="141" t="str">
        <f t="shared" si="42"/>
        <v>NA</v>
      </c>
      <c r="X102" s="91"/>
      <c r="Y102" s="142">
        <f t="shared" si="35"/>
        <v>0</v>
      </c>
      <c r="Z102" s="90">
        <f>IF(OR(P102=3,P102=4),T102,0)</f>
        <v>0</v>
      </c>
      <c r="AA102" s="90">
        <f t="shared" si="36"/>
        <v>0</v>
      </c>
      <c r="AB102" s="90" t="b">
        <f t="shared" si="47"/>
        <v>0</v>
      </c>
      <c r="AC102" s="90">
        <f t="shared" si="37"/>
        <v>0</v>
      </c>
      <c r="AD102" s="142">
        <f t="shared" si="38"/>
        <v>0</v>
      </c>
      <c r="AE102" s="142">
        <f t="shared" si="44"/>
        <v>0</v>
      </c>
      <c r="AF102" s="90">
        <f t="shared" si="39"/>
        <v>0</v>
      </c>
      <c r="AG102" s="90">
        <f t="shared" si="40"/>
        <v>0</v>
      </c>
    </row>
    <row r="103" spans="1:33" ht="24.75" customHeight="1" thickBot="1">
      <c r="A103" s="156"/>
      <c r="B103" s="156"/>
      <c r="C103" s="157"/>
      <c r="D103" s="158">
        <f>SUM(D83:D102)</f>
        <v>0</v>
      </c>
      <c r="E103" s="159"/>
      <c r="F103" s="160"/>
      <c r="G103" s="160"/>
      <c r="H103" s="161">
        <f>SUM(H83:H102)</f>
        <v>0</v>
      </c>
      <c r="I103" s="162">
        <f>SUM(I83:I102)</f>
        <v>0</v>
      </c>
      <c r="J103" s="158">
        <f>SUM(J83:J102)</f>
        <v>0</v>
      </c>
      <c r="K103" s="163"/>
      <c r="L103" s="160"/>
      <c r="M103" s="160"/>
      <c r="N103" s="161">
        <f>SUM(N83:N102)</f>
        <v>0</v>
      </c>
      <c r="O103" s="164">
        <f>SUM(O83:O102)</f>
        <v>0</v>
      </c>
      <c r="P103" s="165"/>
      <c r="Q103" s="166">
        <f>SUM(Q83:Q102)</f>
        <v>0</v>
      </c>
      <c r="R103" s="158"/>
      <c r="S103" s="167">
        <f>SUM(S83:S102)</f>
        <v>0</v>
      </c>
      <c r="T103" s="167">
        <f>SUM(T83:T102)</f>
        <v>0</v>
      </c>
      <c r="U103" s="168">
        <f>SUM(U83:U102)</f>
        <v>0</v>
      </c>
      <c r="V103" s="169">
        <f>SUM(V83:V102)</f>
        <v>0</v>
      </c>
      <c r="W103" s="170">
        <f>SUM(W83:W102)</f>
        <v>0</v>
      </c>
      <c r="Y103" s="142">
        <f>SUM(Y83:Y102)</f>
        <v>0</v>
      </c>
      <c r="Z103" s="90">
        <f>SUM(Z83:Z102)</f>
        <v>0</v>
      </c>
      <c r="AA103" s="90">
        <f>SUM(AA83:AA102)</f>
        <v>0</v>
      </c>
      <c r="AD103" s="90">
        <f>SUM(AD83:AD102)</f>
        <v>0</v>
      </c>
      <c r="AE103" s="90">
        <f>SUM(AE83:AE102)</f>
        <v>0</v>
      </c>
      <c r="AF103" s="90">
        <f>SUM(AF83:AF102)</f>
        <v>0</v>
      </c>
      <c r="AG103" s="90">
        <f>SUM(AG83:AG102)</f>
        <v>0</v>
      </c>
    </row>
    <row r="104" ht="12.75">
      <c r="A104" s="171" t="s">
        <v>906</v>
      </c>
    </row>
    <row r="105" ht="12.75"/>
    <row r="106" spans="1:28" ht="30" thickBot="1">
      <c r="A106" s="89" t="str">
        <f>$A$1</f>
        <v>2017 CALCULATED LIGHTING EQUIPMENT SURVEY TABLE </v>
      </c>
      <c r="M106" s="91"/>
      <c r="N106" s="91"/>
      <c r="O106" s="91"/>
      <c r="P106" s="92"/>
      <c r="Q106" s="92"/>
      <c r="R106" s="92"/>
      <c r="S106" s="92"/>
      <c r="T106" s="92"/>
      <c r="U106" s="92"/>
      <c r="W106" s="93" t="s">
        <v>948</v>
      </c>
      <c r="Z106" s="90" t="s">
        <v>894</v>
      </c>
      <c r="AA106" s="107">
        <v>1</v>
      </c>
      <c r="AB106" s="108"/>
    </row>
    <row r="107" spans="1:28" ht="22.5">
      <c r="A107" s="94" t="s">
        <v>931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5"/>
      <c r="Q107" s="96" t="s">
        <v>945</v>
      </c>
      <c r="R107" s="99"/>
      <c r="S107" s="99"/>
      <c r="T107" s="99"/>
      <c r="U107" s="99"/>
      <c r="V107" s="99"/>
      <c r="W107" s="191"/>
      <c r="X107" s="94"/>
      <c r="Y107" s="94"/>
      <c r="Z107" s="90" t="s">
        <v>1544</v>
      </c>
      <c r="AA107" s="90">
        <v>2</v>
      </c>
      <c r="AB107" s="90" t="s">
        <v>923</v>
      </c>
    </row>
    <row r="108" spans="1:28" ht="22.5">
      <c r="A108" s="94"/>
      <c r="B108" s="111" t="s">
        <v>1527</v>
      </c>
      <c r="C108" s="203">
        <f>C4</f>
        <v>0</v>
      </c>
      <c r="D108" s="203"/>
      <c r="E108" s="203"/>
      <c r="F108" s="111"/>
      <c r="G108" s="94"/>
      <c r="H108" s="111" t="s">
        <v>1528</v>
      </c>
      <c r="I108" s="204">
        <f>I4</f>
        <v>0</v>
      </c>
      <c r="J108" s="204"/>
      <c r="K108" s="204"/>
      <c r="L108" s="94"/>
      <c r="M108" s="94"/>
      <c r="N108" s="94"/>
      <c r="O108" s="94"/>
      <c r="P108" s="94"/>
      <c r="Q108" s="102" t="s">
        <v>944</v>
      </c>
      <c r="R108" s="105"/>
      <c r="S108" s="105"/>
      <c r="T108" s="105"/>
      <c r="U108" s="105"/>
      <c r="V108" s="105"/>
      <c r="W108" s="193"/>
      <c r="X108" s="94"/>
      <c r="Y108" s="94"/>
      <c r="Z108" s="90" t="s">
        <v>1545</v>
      </c>
      <c r="AA108" s="90">
        <v>3</v>
      </c>
      <c r="AB108" s="90" t="s">
        <v>924</v>
      </c>
    </row>
    <row r="109" spans="1:28" ht="22.5" thickBot="1">
      <c r="A109" s="94"/>
      <c r="B109" s="111" t="s">
        <v>1529</v>
      </c>
      <c r="C109" s="205"/>
      <c r="D109" s="205"/>
      <c r="E109" s="205"/>
      <c r="F109" s="112"/>
      <c r="G109" s="112"/>
      <c r="H109" s="112"/>
      <c r="I109" s="112"/>
      <c r="J109" s="112"/>
      <c r="K109" s="113"/>
      <c r="L109" s="94"/>
      <c r="M109" s="94"/>
      <c r="N109" s="94"/>
      <c r="O109" s="94"/>
      <c r="P109" s="94"/>
      <c r="Q109" s="114" t="s">
        <v>324</v>
      </c>
      <c r="R109" s="117"/>
      <c r="S109" s="117"/>
      <c r="T109" s="117"/>
      <c r="U109" s="117"/>
      <c r="V109" s="117"/>
      <c r="W109" s="195"/>
      <c r="X109" s="94"/>
      <c r="Y109" s="94"/>
      <c r="Z109" s="90" t="s">
        <v>903</v>
      </c>
      <c r="AA109" s="90">
        <v>4</v>
      </c>
      <c r="AB109" s="90" t="s">
        <v>925</v>
      </c>
    </row>
    <row r="110" spans="1:28" ht="18.75" thickBot="1">
      <c r="A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20"/>
      <c r="X110" s="119"/>
      <c r="Y110" s="119"/>
      <c r="Z110" s="119"/>
      <c r="AA110" s="119"/>
      <c r="AB110" s="119"/>
    </row>
    <row r="111" spans="1:23" ht="15.75" thickBot="1">
      <c r="A111" s="121" t="s">
        <v>499</v>
      </c>
      <c r="B111" s="122"/>
      <c r="C111" s="123"/>
      <c r="D111" s="200" t="s">
        <v>506</v>
      </c>
      <c r="E111" s="201"/>
      <c r="F111" s="201"/>
      <c r="G111" s="201"/>
      <c r="H111" s="201"/>
      <c r="I111" s="202"/>
      <c r="J111" s="198" t="s">
        <v>505</v>
      </c>
      <c r="K111" s="206"/>
      <c r="L111" s="206"/>
      <c r="M111" s="206"/>
      <c r="N111" s="206"/>
      <c r="O111" s="206"/>
      <c r="P111" s="206"/>
      <c r="Q111" s="206"/>
      <c r="R111" s="199"/>
      <c r="S111" s="198" t="s">
        <v>1273</v>
      </c>
      <c r="T111" s="199"/>
      <c r="U111" s="200" t="s">
        <v>500</v>
      </c>
      <c r="V111" s="201"/>
      <c r="W111" s="202"/>
    </row>
    <row r="112" spans="1:33" ht="62.25" thickBot="1">
      <c r="A112" s="124" t="s">
        <v>946</v>
      </c>
      <c r="B112" s="125" t="s">
        <v>501</v>
      </c>
      <c r="C112" s="126" t="s">
        <v>947</v>
      </c>
      <c r="D112" s="124" t="s">
        <v>783</v>
      </c>
      <c r="E112" s="127" t="s">
        <v>908</v>
      </c>
      <c r="F112" s="127" t="s">
        <v>907</v>
      </c>
      <c r="G112" s="128" t="s">
        <v>1540</v>
      </c>
      <c r="H112" s="125" t="s">
        <v>507</v>
      </c>
      <c r="I112" s="129" t="s">
        <v>1542</v>
      </c>
      <c r="J112" s="124" t="s">
        <v>784</v>
      </c>
      <c r="K112" s="127" t="s">
        <v>909</v>
      </c>
      <c r="L112" s="127" t="s">
        <v>910</v>
      </c>
      <c r="M112" s="128" t="s">
        <v>1541</v>
      </c>
      <c r="N112" s="125" t="s">
        <v>508</v>
      </c>
      <c r="O112" s="128" t="s">
        <v>1543</v>
      </c>
      <c r="P112" s="128" t="s">
        <v>509</v>
      </c>
      <c r="Q112" s="126" t="s">
        <v>510</v>
      </c>
      <c r="R112" s="126" t="s">
        <v>922</v>
      </c>
      <c r="S112" s="124" t="s">
        <v>1274</v>
      </c>
      <c r="T112" s="130" t="s">
        <v>926</v>
      </c>
      <c r="U112" s="124" t="s">
        <v>502</v>
      </c>
      <c r="V112" s="125" t="s">
        <v>503</v>
      </c>
      <c r="W112" s="126" t="s">
        <v>504</v>
      </c>
      <c r="X112" s="131"/>
      <c r="Y112" s="189" t="s">
        <v>1539</v>
      </c>
      <c r="Z112" s="189" t="s">
        <v>927</v>
      </c>
      <c r="AA112" s="189" t="s">
        <v>928</v>
      </c>
      <c r="AB112" s="133" t="s">
        <v>1559</v>
      </c>
      <c r="AC112" s="132" t="s">
        <v>900</v>
      </c>
      <c r="AD112" s="134" t="s">
        <v>899</v>
      </c>
      <c r="AE112" s="133" t="s">
        <v>901</v>
      </c>
      <c r="AF112" s="133" t="s">
        <v>902</v>
      </c>
      <c r="AG112" s="132" t="s">
        <v>904</v>
      </c>
    </row>
    <row r="113" spans="1:33" ht="24.75" customHeight="1" thickBot="1">
      <c r="A113" s="135">
        <v>1</v>
      </c>
      <c r="B113" s="1"/>
      <c r="C113" s="2"/>
      <c r="D113" s="3"/>
      <c r="E113" s="4"/>
      <c r="F113" s="5"/>
      <c r="G113" s="6"/>
      <c r="H113" s="136">
        <f>F113*D113</f>
        <v>0</v>
      </c>
      <c r="I113" s="137">
        <f aca="true" t="shared" si="48" ref="I113:I132">H113*G113</f>
        <v>0</v>
      </c>
      <c r="J113" s="19"/>
      <c r="K113" s="4"/>
      <c r="L113" s="5"/>
      <c r="M113" s="6"/>
      <c r="N113" s="136">
        <f>L113*J113</f>
        <v>0</v>
      </c>
      <c r="O113" s="138">
        <f aca="true" t="shared" si="49" ref="O113:O132">N113*M113</f>
        <v>0</v>
      </c>
      <c r="P113" s="39">
        <v>1</v>
      </c>
      <c r="Q113" s="33"/>
      <c r="R113" s="43">
        <v>1</v>
      </c>
      <c r="S113" s="28"/>
      <c r="T113" s="29"/>
      <c r="U113" s="139">
        <f>IF(AB113,H113-N113,H113-N113)</f>
        <v>0</v>
      </c>
      <c r="V113" s="140">
        <f aca="true" t="shared" si="50" ref="V113:V132">U113*G113</f>
        <v>0</v>
      </c>
      <c r="W113" s="141" t="str">
        <f>IF(OR(P113&lt;&gt;1),N113*(G113-M113),"NA")</f>
        <v>NA</v>
      </c>
      <c r="Y113" s="142">
        <f aca="true" t="shared" si="51" ref="Y113:Y132">$Q113*VLOOKUP($R113,$AA$1:$AC$4,3)</f>
        <v>0</v>
      </c>
      <c r="Z113" s="90">
        <f>IF(OR(P113=3,P113=4),T113,0)</f>
        <v>0</v>
      </c>
      <c r="AA113" s="90">
        <f aca="true" t="shared" si="52" ref="AA113:AA132">IF(P113=2,T113,0)+IF(AB113,S113,0)</f>
        <v>0</v>
      </c>
      <c r="AB113" s="90" t="b">
        <f>OR(EXACT(K113,"CF/SCRWN"),EXACT(K113,"CF/SCRWN/REF"))</f>
        <v>0</v>
      </c>
      <c r="AC113" s="90">
        <f aca="true" t="shared" si="53" ref="AC113:AC132">IF(AB113,IF(L113*1000&lt;$AE$3,$AG$2,IF(L113*1000&lt;$AE$5,IF(K113="CF/SCRWN/REF",$AG$4,$AG$3),$AG$5)),0)</f>
        <v>0</v>
      </c>
      <c r="AD113" s="142">
        <f aca="true" t="shared" si="54" ref="AD113:AD132">AC113*J113</f>
        <v>0</v>
      </c>
      <c r="AE113" s="142">
        <f>Y113+AD113</f>
        <v>0</v>
      </c>
      <c r="AF113" s="90">
        <f aca="true" t="shared" si="55" ref="AF113:AF132">IF(P113=2,Q113,0)+IF(AB113,J113,0)</f>
        <v>0</v>
      </c>
      <c r="AG113" s="90">
        <f aca="true" t="shared" si="56" ref="AG113:AG132">IF(AB113,0,S113)</f>
        <v>0</v>
      </c>
    </row>
    <row r="114" spans="1:33" ht="24.75" customHeight="1" thickBot="1">
      <c r="A114" s="143">
        <v>2</v>
      </c>
      <c r="B114" s="7"/>
      <c r="C114" s="8"/>
      <c r="D114" s="9"/>
      <c r="E114" s="10"/>
      <c r="F114" s="11"/>
      <c r="G114" s="12"/>
      <c r="H114" s="144">
        <f>F114*D114</f>
        <v>0</v>
      </c>
      <c r="I114" s="145">
        <f t="shared" si="48"/>
        <v>0</v>
      </c>
      <c r="J114" s="20"/>
      <c r="K114" s="10"/>
      <c r="L114" s="11"/>
      <c r="M114" s="12"/>
      <c r="N114" s="144">
        <f>L114*J114</f>
        <v>0</v>
      </c>
      <c r="O114" s="146">
        <f t="shared" si="49"/>
        <v>0</v>
      </c>
      <c r="P114" s="39">
        <v>1</v>
      </c>
      <c r="Q114" s="34"/>
      <c r="R114" s="44">
        <v>1</v>
      </c>
      <c r="S114" s="27"/>
      <c r="T114" s="30"/>
      <c r="U114" s="147">
        <f aca="true" t="shared" si="57" ref="U114:U132">IF(AB114,H114-N114,H114-N114)</f>
        <v>0</v>
      </c>
      <c r="V114" s="146">
        <f t="shared" si="50"/>
        <v>0</v>
      </c>
      <c r="W114" s="141" t="str">
        <f aca="true" t="shared" si="58" ref="W114:W132">IF(OR(P114&lt;&gt;1),N114*(G114-M114),"NA")</f>
        <v>NA</v>
      </c>
      <c r="Y114" s="142">
        <f t="shared" si="51"/>
        <v>0</v>
      </c>
      <c r="Z114" s="90">
        <f aca="true" t="shared" si="59" ref="Z114:Z131">IF(OR(P114=3,P114=4),T114,0)</f>
        <v>0</v>
      </c>
      <c r="AA114" s="90">
        <f t="shared" si="52"/>
        <v>0</v>
      </c>
      <c r="AB114" s="90" t="b">
        <f>OR(EXACT(K114,"CF/SCRWN"),EXACT(K114,"CF/SCRWN/REF"))</f>
        <v>0</v>
      </c>
      <c r="AC114" s="90">
        <f t="shared" si="53"/>
        <v>0</v>
      </c>
      <c r="AD114" s="142">
        <f t="shared" si="54"/>
        <v>0</v>
      </c>
      <c r="AE114" s="142">
        <f aca="true" t="shared" si="60" ref="AE114:AE132">Y114+AD114</f>
        <v>0</v>
      </c>
      <c r="AF114" s="90">
        <f t="shared" si="55"/>
        <v>0</v>
      </c>
      <c r="AG114" s="90">
        <f t="shared" si="56"/>
        <v>0</v>
      </c>
    </row>
    <row r="115" spans="1:33" ht="24.75" customHeight="1" thickBot="1">
      <c r="A115" s="143">
        <v>3</v>
      </c>
      <c r="B115" s="7"/>
      <c r="C115" s="8"/>
      <c r="D115" s="9"/>
      <c r="E115" s="10"/>
      <c r="F115" s="11"/>
      <c r="G115" s="12"/>
      <c r="H115" s="144">
        <f aca="true" t="shared" si="61" ref="H115:H131">F115*D115</f>
        <v>0</v>
      </c>
      <c r="I115" s="145">
        <f t="shared" si="48"/>
        <v>0</v>
      </c>
      <c r="J115" s="20"/>
      <c r="K115" s="10"/>
      <c r="L115" s="11"/>
      <c r="M115" s="12"/>
      <c r="N115" s="144">
        <f aca="true" t="shared" si="62" ref="N115:N131">L115*J115</f>
        <v>0</v>
      </c>
      <c r="O115" s="146">
        <f t="shared" si="49"/>
        <v>0</v>
      </c>
      <c r="P115" s="40">
        <v>1</v>
      </c>
      <c r="Q115" s="34"/>
      <c r="R115" s="44">
        <v>1</v>
      </c>
      <c r="S115" s="27"/>
      <c r="T115" s="30"/>
      <c r="U115" s="147">
        <f t="shared" si="57"/>
        <v>0</v>
      </c>
      <c r="V115" s="146">
        <f t="shared" si="50"/>
        <v>0</v>
      </c>
      <c r="W115" s="141" t="str">
        <f t="shared" si="58"/>
        <v>NA</v>
      </c>
      <c r="Y115" s="142">
        <f t="shared" si="51"/>
        <v>0</v>
      </c>
      <c r="Z115" s="90">
        <f t="shared" si="59"/>
        <v>0</v>
      </c>
      <c r="AA115" s="90">
        <f t="shared" si="52"/>
        <v>0</v>
      </c>
      <c r="AB115" s="90" t="b">
        <f>OR(EXACT(K115,"CF/SCRWN"),EXACT(K115,"CF/SCRWN/REF"))</f>
        <v>0</v>
      </c>
      <c r="AC115" s="90">
        <f t="shared" si="53"/>
        <v>0</v>
      </c>
      <c r="AD115" s="142">
        <f t="shared" si="54"/>
        <v>0</v>
      </c>
      <c r="AE115" s="142">
        <f t="shared" si="60"/>
        <v>0</v>
      </c>
      <c r="AF115" s="90">
        <f t="shared" si="55"/>
        <v>0</v>
      </c>
      <c r="AG115" s="90">
        <f t="shared" si="56"/>
        <v>0</v>
      </c>
    </row>
    <row r="116" spans="1:33" ht="24.75" customHeight="1" thickBot="1">
      <c r="A116" s="143">
        <v>4</v>
      </c>
      <c r="B116" s="7"/>
      <c r="C116" s="8"/>
      <c r="D116" s="9"/>
      <c r="E116" s="10"/>
      <c r="F116" s="11"/>
      <c r="G116" s="12"/>
      <c r="H116" s="144">
        <f t="shared" si="61"/>
        <v>0</v>
      </c>
      <c r="I116" s="145">
        <f t="shared" si="48"/>
        <v>0</v>
      </c>
      <c r="J116" s="20"/>
      <c r="K116" s="10"/>
      <c r="L116" s="21"/>
      <c r="M116" s="12"/>
      <c r="N116" s="144">
        <f t="shared" si="62"/>
        <v>0</v>
      </c>
      <c r="O116" s="146">
        <f t="shared" si="49"/>
        <v>0</v>
      </c>
      <c r="P116" s="41">
        <v>1</v>
      </c>
      <c r="Q116" s="25"/>
      <c r="R116" s="44">
        <v>1</v>
      </c>
      <c r="S116" s="20"/>
      <c r="T116" s="23"/>
      <c r="U116" s="147">
        <f t="shared" si="57"/>
        <v>0</v>
      </c>
      <c r="V116" s="146">
        <f t="shared" si="50"/>
        <v>0</v>
      </c>
      <c r="W116" s="141" t="str">
        <f t="shared" si="58"/>
        <v>NA</v>
      </c>
      <c r="Y116" s="142">
        <f t="shared" si="51"/>
        <v>0</v>
      </c>
      <c r="Z116" s="90">
        <f t="shared" si="59"/>
        <v>0</v>
      </c>
      <c r="AA116" s="90">
        <f t="shared" si="52"/>
        <v>0</v>
      </c>
      <c r="AB116" s="90" t="b">
        <f aca="true" t="shared" si="63" ref="AB116:AB132">OR(EXACT(K116,"CF/SCRWN"),EXACT(K116,"CF/SCRWN/REF"))</f>
        <v>0</v>
      </c>
      <c r="AC116" s="90">
        <f t="shared" si="53"/>
        <v>0</v>
      </c>
      <c r="AD116" s="142">
        <f t="shared" si="54"/>
        <v>0</v>
      </c>
      <c r="AE116" s="142">
        <f t="shared" si="60"/>
        <v>0</v>
      </c>
      <c r="AF116" s="90">
        <f t="shared" si="55"/>
        <v>0</v>
      </c>
      <c r="AG116" s="90">
        <f t="shared" si="56"/>
        <v>0</v>
      </c>
    </row>
    <row r="117" spans="1:33" ht="24.75" customHeight="1" thickBot="1">
      <c r="A117" s="143">
        <v>5</v>
      </c>
      <c r="B117" s="7"/>
      <c r="C117" s="8"/>
      <c r="D117" s="9"/>
      <c r="E117" s="10"/>
      <c r="F117" s="11"/>
      <c r="G117" s="12"/>
      <c r="H117" s="144">
        <f t="shared" si="61"/>
        <v>0</v>
      </c>
      <c r="I117" s="145">
        <f t="shared" si="48"/>
        <v>0</v>
      </c>
      <c r="J117" s="20"/>
      <c r="K117" s="10"/>
      <c r="L117" s="21"/>
      <c r="M117" s="12"/>
      <c r="N117" s="144">
        <f t="shared" si="62"/>
        <v>0</v>
      </c>
      <c r="O117" s="146">
        <f t="shared" si="49"/>
        <v>0</v>
      </c>
      <c r="P117" s="41">
        <v>1</v>
      </c>
      <c r="Q117" s="25"/>
      <c r="R117" s="44">
        <v>1</v>
      </c>
      <c r="S117" s="20"/>
      <c r="T117" s="23"/>
      <c r="U117" s="147">
        <f t="shared" si="57"/>
        <v>0</v>
      </c>
      <c r="V117" s="146">
        <f t="shared" si="50"/>
        <v>0</v>
      </c>
      <c r="W117" s="141" t="str">
        <f t="shared" si="58"/>
        <v>NA</v>
      </c>
      <c r="Y117" s="142">
        <f t="shared" si="51"/>
        <v>0</v>
      </c>
      <c r="Z117" s="90">
        <f t="shared" si="59"/>
        <v>0</v>
      </c>
      <c r="AA117" s="90">
        <f t="shared" si="52"/>
        <v>0</v>
      </c>
      <c r="AB117" s="90" t="b">
        <f t="shared" si="63"/>
        <v>0</v>
      </c>
      <c r="AC117" s="90">
        <f t="shared" si="53"/>
        <v>0</v>
      </c>
      <c r="AD117" s="142">
        <f t="shared" si="54"/>
        <v>0</v>
      </c>
      <c r="AE117" s="142">
        <f t="shared" si="60"/>
        <v>0</v>
      </c>
      <c r="AF117" s="90">
        <f t="shared" si="55"/>
        <v>0</v>
      </c>
      <c r="AG117" s="90">
        <f t="shared" si="56"/>
        <v>0</v>
      </c>
    </row>
    <row r="118" spans="1:33" ht="24.75" customHeight="1" thickBot="1">
      <c r="A118" s="143">
        <v>6</v>
      </c>
      <c r="B118" s="7"/>
      <c r="C118" s="8"/>
      <c r="D118" s="9"/>
      <c r="E118" s="10"/>
      <c r="F118" s="11"/>
      <c r="G118" s="12"/>
      <c r="H118" s="144">
        <f t="shared" si="61"/>
        <v>0</v>
      </c>
      <c r="I118" s="145">
        <f t="shared" si="48"/>
        <v>0</v>
      </c>
      <c r="J118" s="20"/>
      <c r="K118" s="10"/>
      <c r="L118" s="21"/>
      <c r="M118" s="12"/>
      <c r="N118" s="144">
        <f t="shared" si="62"/>
        <v>0</v>
      </c>
      <c r="O118" s="146">
        <f t="shared" si="49"/>
        <v>0</v>
      </c>
      <c r="P118" s="41">
        <v>1</v>
      </c>
      <c r="Q118" s="25"/>
      <c r="R118" s="44">
        <v>1</v>
      </c>
      <c r="S118" s="20"/>
      <c r="T118" s="23"/>
      <c r="U118" s="147">
        <f t="shared" si="57"/>
        <v>0</v>
      </c>
      <c r="V118" s="146">
        <f t="shared" si="50"/>
        <v>0</v>
      </c>
      <c r="W118" s="141" t="str">
        <f t="shared" si="58"/>
        <v>NA</v>
      </c>
      <c r="Y118" s="142">
        <f t="shared" si="51"/>
        <v>0</v>
      </c>
      <c r="Z118" s="90">
        <f t="shared" si="59"/>
        <v>0</v>
      </c>
      <c r="AA118" s="90">
        <f t="shared" si="52"/>
        <v>0</v>
      </c>
      <c r="AB118" s="90" t="b">
        <f t="shared" si="63"/>
        <v>0</v>
      </c>
      <c r="AC118" s="90">
        <f t="shared" si="53"/>
        <v>0</v>
      </c>
      <c r="AD118" s="142">
        <f t="shared" si="54"/>
        <v>0</v>
      </c>
      <c r="AE118" s="142">
        <f t="shared" si="60"/>
        <v>0</v>
      </c>
      <c r="AF118" s="90">
        <f t="shared" si="55"/>
        <v>0</v>
      </c>
      <c r="AG118" s="90">
        <f t="shared" si="56"/>
        <v>0</v>
      </c>
    </row>
    <row r="119" spans="1:33" ht="24.75" customHeight="1" thickBot="1">
      <c r="A119" s="143">
        <v>7</v>
      </c>
      <c r="B119" s="7"/>
      <c r="C119" s="8"/>
      <c r="D119" s="9"/>
      <c r="E119" s="10"/>
      <c r="F119" s="11"/>
      <c r="G119" s="12"/>
      <c r="H119" s="144">
        <f t="shared" si="61"/>
        <v>0</v>
      </c>
      <c r="I119" s="145">
        <f t="shared" si="48"/>
        <v>0</v>
      </c>
      <c r="J119" s="20"/>
      <c r="K119" s="10"/>
      <c r="L119" s="21"/>
      <c r="M119" s="12"/>
      <c r="N119" s="144">
        <f t="shared" si="62"/>
        <v>0</v>
      </c>
      <c r="O119" s="146">
        <f t="shared" si="49"/>
        <v>0</v>
      </c>
      <c r="P119" s="40">
        <v>1</v>
      </c>
      <c r="Q119" s="25"/>
      <c r="R119" s="44">
        <v>1</v>
      </c>
      <c r="S119" s="20"/>
      <c r="T119" s="23"/>
      <c r="U119" s="147">
        <f t="shared" si="57"/>
        <v>0</v>
      </c>
      <c r="V119" s="146">
        <f t="shared" si="50"/>
        <v>0</v>
      </c>
      <c r="W119" s="141" t="str">
        <f t="shared" si="58"/>
        <v>NA</v>
      </c>
      <c r="Y119" s="142">
        <f t="shared" si="51"/>
        <v>0</v>
      </c>
      <c r="Z119" s="90">
        <f t="shared" si="59"/>
        <v>0</v>
      </c>
      <c r="AA119" s="90">
        <f t="shared" si="52"/>
        <v>0</v>
      </c>
      <c r="AB119" s="90" t="b">
        <f t="shared" si="63"/>
        <v>0</v>
      </c>
      <c r="AC119" s="90">
        <f t="shared" si="53"/>
        <v>0</v>
      </c>
      <c r="AD119" s="142">
        <f t="shared" si="54"/>
        <v>0</v>
      </c>
      <c r="AE119" s="142">
        <f t="shared" si="60"/>
        <v>0</v>
      </c>
      <c r="AF119" s="90">
        <f t="shared" si="55"/>
        <v>0</v>
      </c>
      <c r="AG119" s="90">
        <f t="shared" si="56"/>
        <v>0</v>
      </c>
    </row>
    <row r="120" spans="1:33" ht="24.75" customHeight="1" thickBot="1">
      <c r="A120" s="143">
        <v>8</v>
      </c>
      <c r="B120" s="7"/>
      <c r="C120" s="8"/>
      <c r="D120" s="9"/>
      <c r="E120" s="10"/>
      <c r="F120" s="11"/>
      <c r="G120" s="12"/>
      <c r="H120" s="144">
        <f t="shared" si="61"/>
        <v>0</v>
      </c>
      <c r="I120" s="145">
        <f t="shared" si="48"/>
        <v>0</v>
      </c>
      <c r="J120" s="20"/>
      <c r="K120" s="10"/>
      <c r="L120" s="21"/>
      <c r="M120" s="12"/>
      <c r="N120" s="144">
        <f t="shared" si="62"/>
        <v>0</v>
      </c>
      <c r="O120" s="146">
        <f t="shared" si="49"/>
        <v>0</v>
      </c>
      <c r="P120" s="41">
        <v>1</v>
      </c>
      <c r="Q120" s="25"/>
      <c r="R120" s="44">
        <v>1</v>
      </c>
      <c r="S120" s="20"/>
      <c r="T120" s="23"/>
      <c r="U120" s="147">
        <f t="shared" si="57"/>
        <v>0</v>
      </c>
      <c r="V120" s="146">
        <f t="shared" si="50"/>
        <v>0</v>
      </c>
      <c r="W120" s="141" t="str">
        <f t="shared" si="58"/>
        <v>NA</v>
      </c>
      <c r="Y120" s="142">
        <f t="shared" si="51"/>
        <v>0</v>
      </c>
      <c r="Z120" s="90">
        <f t="shared" si="59"/>
        <v>0</v>
      </c>
      <c r="AA120" s="90">
        <f t="shared" si="52"/>
        <v>0</v>
      </c>
      <c r="AB120" s="90" t="b">
        <f t="shared" si="63"/>
        <v>0</v>
      </c>
      <c r="AC120" s="90">
        <f t="shared" si="53"/>
        <v>0</v>
      </c>
      <c r="AD120" s="142">
        <f t="shared" si="54"/>
        <v>0</v>
      </c>
      <c r="AE120" s="142">
        <f t="shared" si="60"/>
        <v>0</v>
      </c>
      <c r="AF120" s="90">
        <f t="shared" si="55"/>
        <v>0</v>
      </c>
      <c r="AG120" s="90">
        <f t="shared" si="56"/>
        <v>0</v>
      </c>
    </row>
    <row r="121" spans="1:33" ht="24.75" customHeight="1" thickBot="1">
      <c r="A121" s="143">
        <v>9</v>
      </c>
      <c r="B121" s="7"/>
      <c r="C121" s="8"/>
      <c r="D121" s="9"/>
      <c r="E121" s="10"/>
      <c r="F121" s="11"/>
      <c r="G121" s="12"/>
      <c r="H121" s="144">
        <f t="shared" si="61"/>
        <v>0</v>
      </c>
      <c r="I121" s="145">
        <f t="shared" si="48"/>
        <v>0</v>
      </c>
      <c r="J121" s="20"/>
      <c r="K121" s="10"/>
      <c r="L121" s="21"/>
      <c r="M121" s="12"/>
      <c r="N121" s="144">
        <f t="shared" si="62"/>
        <v>0</v>
      </c>
      <c r="O121" s="146">
        <f t="shared" si="49"/>
        <v>0</v>
      </c>
      <c r="P121" s="41">
        <v>1</v>
      </c>
      <c r="Q121" s="25"/>
      <c r="R121" s="44">
        <v>1</v>
      </c>
      <c r="S121" s="20"/>
      <c r="T121" s="23"/>
      <c r="U121" s="147">
        <f t="shared" si="57"/>
        <v>0</v>
      </c>
      <c r="V121" s="146">
        <f t="shared" si="50"/>
        <v>0</v>
      </c>
      <c r="W121" s="141" t="str">
        <f t="shared" si="58"/>
        <v>NA</v>
      </c>
      <c r="Y121" s="142">
        <f t="shared" si="51"/>
        <v>0</v>
      </c>
      <c r="Z121" s="90">
        <f t="shared" si="59"/>
        <v>0</v>
      </c>
      <c r="AA121" s="90">
        <f t="shared" si="52"/>
        <v>0</v>
      </c>
      <c r="AB121" s="90" t="b">
        <f t="shared" si="63"/>
        <v>0</v>
      </c>
      <c r="AC121" s="90">
        <f t="shared" si="53"/>
        <v>0</v>
      </c>
      <c r="AD121" s="142">
        <f t="shared" si="54"/>
        <v>0</v>
      </c>
      <c r="AE121" s="142">
        <f t="shared" si="60"/>
        <v>0</v>
      </c>
      <c r="AF121" s="90">
        <f t="shared" si="55"/>
        <v>0</v>
      </c>
      <c r="AG121" s="90">
        <f t="shared" si="56"/>
        <v>0</v>
      </c>
    </row>
    <row r="122" spans="1:33" ht="24.75" customHeight="1" thickBot="1">
      <c r="A122" s="143">
        <v>10</v>
      </c>
      <c r="B122" s="7"/>
      <c r="C122" s="8"/>
      <c r="D122" s="9"/>
      <c r="E122" s="10"/>
      <c r="F122" s="11"/>
      <c r="G122" s="12"/>
      <c r="H122" s="144">
        <f t="shared" si="61"/>
        <v>0</v>
      </c>
      <c r="I122" s="145">
        <f t="shared" si="48"/>
        <v>0</v>
      </c>
      <c r="J122" s="20"/>
      <c r="K122" s="10"/>
      <c r="L122" s="21"/>
      <c r="M122" s="12"/>
      <c r="N122" s="144">
        <f t="shared" si="62"/>
        <v>0</v>
      </c>
      <c r="O122" s="146">
        <f t="shared" si="49"/>
        <v>0</v>
      </c>
      <c r="P122" s="40">
        <v>1</v>
      </c>
      <c r="Q122" s="25"/>
      <c r="R122" s="44">
        <v>1</v>
      </c>
      <c r="S122" s="20"/>
      <c r="T122" s="23"/>
      <c r="U122" s="147">
        <f t="shared" si="57"/>
        <v>0</v>
      </c>
      <c r="V122" s="146">
        <f t="shared" si="50"/>
        <v>0</v>
      </c>
      <c r="W122" s="141" t="str">
        <f t="shared" si="58"/>
        <v>NA</v>
      </c>
      <c r="Y122" s="142">
        <f t="shared" si="51"/>
        <v>0</v>
      </c>
      <c r="Z122" s="90">
        <f t="shared" si="59"/>
        <v>0</v>
      </c>
      <c r="AA122" s="90">
        <f t="shared" si="52"/>
        <v>0</v>
      </c>
      <c r="AB122" s="90" t="b">
        <f t="shared" si="63"/>
        <v>0</v>
      </c>
      <c r="AC122" s="90">
        <f t="shared" si="53"/>
        <v>0</v>
      </c>
      <c r="AD122" s="142">
        <f t="shared" si="54"/>
        <v>0</v>
      </c>
      <c r="AE122" s="142">
        <f t="shared" si="60"/>
        <v>0</v>
      </c>
      <c r="AF122" s="90">
        <f t="shared" si="55"/>
        <v>0</v>
      </c>
      <c r="AG122" s="90">
        <f t="shared" si="56"/>
        <v>0</v>
      </c>
    </row>
    <row r="123" spans="1:33" ht="24.75" customHeight="1" thickBot="1">
      <c r="A123" s="143">
        <v>11</v>
      </c>
      <c r="B123" s="7"/>
      <c r="C123" s="8"/>
      <c r="D123" s="9"/>
      <c r="E123" s="10"/>
      <c r="F123" s="11"/>
      <c r="G123" s="12"/>
      <c r="H123" s="144">
        <f t="shared" si="61"/>
        <v>0</v>
      </c>
      <c r="I123" s="145">
        <f t="shared" si="48"/>
        <v>0</v>
      </c>
      <c r="J123" s="20"/>
      <c r="K123" s="10"/>
      <c r="L123" s="21"/>
      <c r="M123" s="12"/>
      <c r="N123" s="144">
        <f t="shared" si="62"/>
        <v>0</v>
      </c>
      <c r="O123" s="146">
        <f t="shared" si="49"/>
        <v>0</v>
      </c>
      <c r="P123" s="40">
        <v>1</v>
      </c>
      <c r="Q123" s="25"/>
      <c r="R123" s="44">
        <v>1</v>
      </c>
      <c r="S123" s="20"/>
      <c r="T123" s="23"/>
      <c r="U123" s="147">
        <f t="shared" si="57"/>
        <v>0</v>
      </c>
      <c r="V123" s="146">
        <f t="shared" si="50"/>
        <v>0</v>
      </c>
      <c r="W123" s="141" t="str">
        <f t="shared" si="58"/>
        <v>NA</v>
      </c>
      <c r="Y123" s="142">
        <f t="shared" si="51"/>
        <v>0</v>
      </c>
      <c r="Z123" s="90">
        <f t="shared" si="59"/>
        <v>0</v>
      </c>
      <c r="AA123" s="90">
        <f t="shared" si="52"/>
        <v>0</v>
      </c>
      <c r="AB123" s="90" t="b">
        <f t="shared" si="63"/>
        <v>0</v>
      </c>
      <c r="AC123" s="90">
        <f t="shared" si="53"/>
        <v>0</v>
      </c>
      <c r="AD123" s="142">
        <f t="shared" si="54"/>
        <v>0</v>
      </c>
      <c r="AE123" s="142">
        <f t="shared" si="60"/>
        <v>0</v>
      </c>
      <c r="AF123" s="90">
        <f t="shared" si="55"/>
        <v>0</v>
      </c>
      <c r="AG123" s="90">
        <f t="shared" si="56"/>
        <v>0</v>
      </c>
    </row>
    <row r="124" spans="1:33" ht="24.75" customHeight="1" thickBot="1">
      <c r="A124" s="143">
        <v>12</v>
      </c>
      <c r="B124" s="7"/>
      <c r="C124" s="8"/>
      <c r="D124" s="9"/>
      <c r="E124" s="10"/>
      <c r="F124" s="11"/>
      <c r="G124" s="12"/>
      <c r="H124" s="144">
        <f t="shared" si="61"/>
        <v>0</v>
      </c>
      <c r="I124" s="145">
        <f t="shared" si="48"/>
        <v>0</v>
      </c>
      <c r="J124" s="20"/>
      <c r="K124" s="10"/>
      <c r="L124" s="21"/>
      <c r="M124" s="12"/>
      <c r="N124" s="144">
        <f t="shared" si="62"/>
        <v>0</v>
      </c>
      <c r="O124" s="146">
        <f t="shared" si="49"/>
        <v>0</v>
      </c>
      <c r="P124" s="40">
        <v>1</v>
      </c>
      <c r="Q124" s="25"/>
      <c r="R124" s="44">
        <v>1</v>
      </c>
      <c r="S124" s="20"/>
      <c r="T124" s="23"/>
      <c r="U124" s="147">
        <f t="shared" si="57"/>
        <v>0</v>
      </c>
      <c r="V124" s="146">
        <f t="shared" si="50"/>
        <v>0</v>
      </c>
      <c r="W124" s="141" t="str">
        <f t="shared" si="58"/>
        <v>NA</v>
      </c>
      <c r="Y124" s="142">
        <f t="shared" si="51"/>
        <v>0</v>
      </c>
      <c r="Z124" s="90">
        <f t="shared" si="59"/>
        <v>0</v>
      </c>
      <c r="AA124" s="90">
        <f t="shared" si="52"/>
        <v>0</v>
      </c>
      <c r="AB124" s="90" t="b">
        <f t="shared" si="63"/>
        <v>0</v>
      </c>
      <c r="AC124" s="90">
        <f t="shared" si="53"/>
        <v>0</v>
      </c>
      <c r="AD124" s="142">
        <f t="shared" si="54"/>
        <v>0</v>
      </c>
      <c r="AE124" s="142">
        <f t="shared" si="60"/>
        <v>0</v>
      </c>
      <c r="AF124" s="90">
        <f t="shared" si="55"/>
        <v>0</v>
      </c>
      <c r="AG124" s="90">
        <f t="shared" si="56"/>
        <v>0</v>
      </c>
    </row>
    <row r="125" spans="1:33" ht="24.75" customHeight="1" thickBot="1">
      <c r="A125" s="143">
        <v>13</v>
      </c>
      <c r="B125" s="7"/>
      <c r="C125" s="8"/>
      <c r="D125" s="9"/>
      <c r="E125" s="10"/>
      <c r="F125" s="11"/>
      <c r="G125" s="12"/>
      <c r="H125" s="144">
        <f t="shared" si="61"/>
        <v>0</v>
      </c>
      <c r="I125" s="145">
        <f t="shared" si="48"/>
        <v>0</v>
      </c>
      <c r="J125" s="20"/>
      <c r="K125" s="10"/>
      <c r="L125" s="21"/>
      <c r="M125" s="12"/>
      <c r="N125" s="144">
        <f t="shared" si="62"/>
        <v>0</v>
      </c>
      <c r="O125" s="146">
        <f t="shared" si="49"/>
        <v>0</v>
      </c>
      <c r="P125" s="40">
        <v>1</v>
      </c>
      <c r="Q125" s="25"/>
      <c r="R125" s="44">
        <v>1</v>
      </c>
      <c r="S125" s="20"/>
      <c r="T125" s="23"/>
      <c r="U125" s="147">
        <f t="shared" si="57"/>
        <v>0</v>
      </c>
      <c r="V125" s="146">
        <f t="shared" si="50"/>
        <v>0</v>
      </c>
      <c r="W125" s="141" t="str">
        <f t="shared" si="58"/>
        <v>NA</v>
      </c>
      <c r="Y125" s="142">
        <f t="shared" si="51"/>
        <v>0</v>
      </c>
      <c r="Z125" s="90">
        <f t="shared" si="59"/>
        <v>0</v>
      </c>
      <c r="AA125" s="90">
        <f t="shared" si="52"/>
        <v>0</v>
      </c>
      <c r="AB125" s="90" t="b">
        <f t="shared" si="63"/>
        <v>0</v>
      </c>
      <c r="AC125" s="90">
        <f t="shared" si="53"/>
        <v>0</v>
      </c>
      <c r="AD125" s="142">
        <f t="shared" si="54"/>
        <v>0</v>
      </c>
      <c r="AE125" s="142">
        <f t="shared" si="60"/>
        <v>0</v>
      </c>
      <c r="AF125" s="90">
        <f t="shared" si="55"/>
        <v>0</v>
      </c>
      <c r="AG125" s="90">
        <f t="shared" si="56"/>
        <v>0</v>
      </c>
    </row>
    <row r="126" spans="1:33" ht="24.75" customHeight="1" thickBot="1">
      <c r="A126" s="143">
        <v>14</v>
      </c>
      <c r="B126" s="7"/>
      <c r="C126" s="8"/>
      <c r="D126" s="9"/>
      <c r="E126" s="10"/>
      <c r="F126" s="11"/>
      <c r="G126" s="12"/>
      <c r="H126" s="144">
        <f t="shared" si="61"/>
        <v>0</v>
      </c>
      <c r="I126" s="145">
        <f t="shared" si="48"/>
        <v>0</v>
      </c>
      <c r="J126" s="20"/>
      <c r="K126" s="10"/>
      <c r="L126" s="21"/>
      <c r="M126" s="12"/>
      <c r="N126" s="144">
        <f t="shared" si="62"/>
        <v>0</v>
      </c>
      <c r="O126" s="146">
        <f t="shared" si="49"/>
        <v>0</v>
      </c>
      <c r="P126" s="40">
        <v>1</v>
      </c>
      <c r="Q126" s="25"/>
      <c r="R126" s="44">
        <v>1</v>
      </c>
      <c r="S126" s="20"/>
      <c r="T126" s="23"/>
      <c r="U126" s="147">
        <f t="shared" si="57"/>
        <v>0</v>
      </c>
      <c r="V126" s="146">
        <f t="shared" si="50"/>
        <v>0</v>
      </c>
      <c r="W126" s="141" t="str">
        <f t="shared" si="58"/>
        <v>NA</v>
      </c>
      <c r="Y126" s="142">
        <f t="shared" si="51"/>
        <v>0</v>
      </c>
      <c r="Z126" s="90">
        <f t="shared" si="59"/>
        <v>0</v>
      </c>
      <c r="AA126" s="90">
        <f t="shared" si="52"/>
        <v>0</v>
      </c>
      <c r="AB126" s="90" t="b">
        <f t="shared" si="63"/>
        <v>0</v>
      </c>
      <c r="AC126" s="90">
        <f t="shared" si="53"/>
        <v>0</v>
      </c>
      <c r="AD126" s="142">
        <f t="shared" si="54"/>
        <v>0</v>
      </c>
      <c r="AE126" s="142">
        <f t="shared" si="60"/>
        <v>0</v>
      </c>
      <c r="AF126" s="90">
        <f t="shared" si="55"/>
        <v>0</v>
      </c>
      <c r="AG126" s="90">
        <f t="shared" si="56"/>
        <v>0</v>
      </c>
    </row>
    <row r="127" spans="1:33" ht="24.75" customHeight="1" thickBot="1">
      <c r="A127" s="143">
        <v>15</v>
      </c>
      <c r="B127" s="7"/>
      <c r="C127" s="8"/>
      <c r="D127" s="9"/>
      <c r="E127" s="10"/>
      <c r="F127" s="11"/>
      <c r="G127" s="12"/>
      <c r="H127" s="144">
        <f t="shared" si="61"/>
        <v>0</v>
      </c>
      <c r="I127" s="145">
        <f t="shared" si="48"/>
        <v>0</v>
      </c>
      <c r="J127" s="20"/>
      <c r="K127" s="10"/>
      <c r="L127" s="21"/>
      <c r="M127" s="12"/>
      <c r="N127" s="144">
        <f t="shared" si="62"/>
        <v>0</v>
      </c>
      <c r="O127" s="146">
        <f t="shared" si="49"/>
        <v>0</v>
      </c>
      <c r="P127" s="40">
        <v>1</v>
      </c>
      <c r="Q127" s="25"/>
      <c r="R127" s="44">
        <v>1</v>
      </c>
      <c r="S127" s="20"/>
      <c r="T127" s="23"/>
      <c r="U127" s="147">
        <f t="shared" si="57"/>
        <v>0</v>
      </c>
      <c r="V127" s="146">
        <f t="shared" si="50"/>
        <v>0</v>
      </c>
      <c r="W127" s="141" t="str">
        <f t="shared" si="58"/>
        <v>NA</v>
      </c>
      <c r="Y127" s="142">
        <f t="shared" si="51"/>
        <v>0</v>
      </c>
      <c r="Z127" s="90">
        <f t="shared" si="59"/>
        <v>0</v>
      </c>
      <c r="AA127" s="90">
        <f t="shared" si="52"/>
        <v>0</v>
      </c>
      <c r="AB127" s="90" t="b">
        <f t="shared" si="63"/>
        <v>0</v>
      </c>
      <c r="AC127" s="90">
        <f t="shared" si="53"/>
        <v>0</v>
      </c>
      <c r="AD127" s="142">
        <f t="shared" si="54"/>
        <v>0</v>
      </c>
      <c r="AE127" s="142">
        <f t="shared" si="60"/>
        <v>0</v>
      </c>
      <c r="AF127" s="90">
        <f t="shared" si="55"/>
        <v>0</v>
      </c>
      <c r="AG127" s="90">
        <f t="shared" si="56"/>
        <v>0</v>
      </c>
    </row>
    <row r="128" spans="1:33" ht="24.75" customHeight="1" thickBot="1">
      <c r="A128" s="143">
        <v>16</v>
      </c>
      <c r="B128" s="7"/>
      <c r="C128" s="8"/>
      <c r="D128" s="9"/>
      <c r="E128" s="10"/>
      <c r="F128" s="11"/>
      <c r="G128" s="12"/>
      <c r="H128" s="144">
        <f t="shared" si="61"/>
        <v>0</v>
      </c>
      <c r="I128" s="145">
        <f t="shared" si="48"/>
        <v>0</v>
      </c>
      <c r="J128" s="20"/>
      <c r="K128" s="10"/>
      <c r="L128" s="21"/>
      <c r="M128" s="12"/>
      <c r="N128" s="144">
        <f t="shared" si="62"/>
        <v>0</v>
      </c>
      <c r="O128" s="146">
        <f t="shared" si="49"/>
        <v>0</v>
      </c>
      <c r="P128" s="40">
        <v>1</v>
      </c>
      <c r="Q128" s="25"/>
      <c r="R128" s="44">
        <v>1</v>
      </c>
      <c r="S128" s="20"/>
      <c r="T128" s="23"/>
      <c r="U128" s="147">
        <f t="shared" si="57"/>
        <v>0</v>
      </c>
      <c r="V128" s="146">
        <f t="shared" si="50"/>
        <v>0</v>
      </c>
      <c r="W128" s="141" t="str">
        <f t="shared" si="58"/>
        <v>NA</v>
      </c>
      <c r="Y128" s="142">
        <f t="shared" si="51"/>
        <v>0</v>
      </c>
      <c r="Z128" s="90">
        <f t="shared" si="59"/>
        <v>0</v>
      </c>
      <c r="AA128" s="90">
        <f t="shared" si="52"/>
        <v>0</v>
      </c>
      <c r="AB128" s="90" t="b">
        <f t="shared" si="63"/>
        <v>0</v>
      </c>
      <c r="AC128" s="90">
        <f t="shared" si="53"/>
        <v>0</v>
      </c>
      <c r="AD128" s="142">
        <f t="shared" si="54"/>
        <v>0</v>
      </c>
      <c r="AE128" s="142">
        <f t="shared" si="60"/>
        <v>0</v>
      </c>
      <c r="AF128" s="90">
        <f t="shared" si="55"/>
        <v>0</v>
      </c>
      <c r="AG128" s="90">
        <f t="shared" si="56"/>
        <v>0</v>
      </c>
    </row>
    <row r="129" spans="1:33" ht="24.75" customHeight="1" thickBot="1">
      <c r="A129" s="143">
        <v>17</v>
      </c>
      <c r="B129" s="7"/>
      <c r="C129" s="8"/>
      <c r="D129" s="9"/>
      <c r="E129" s="10"/>
      <c r="F129" s="11"/>
      <c r="G129" s="12"/>
      <c r="H129" s="144">
        <f t="shared" si="61"/>
        <v>0</v>
      </c>
      <c r="I129" s="145">
        <f t="shared" si="48"/>
        <v>0</v>
      </c>
      <c r="J129" s="20"/>
      <c r="K129" s="10"/>
      <c r="L129" s="21"/>
      <c r="M129" s="12"/>
      <c r="N129" s="144">
        <f t="shared" si="62"/>
        <v>0</v>
      </c>
      <c r="O129" s="146">
        <f t="shared" si="49"/>
        <v>0</v>
      </c>
      <c r="P129" s="40">
        <v>1</v>
      </c>
      <c r="Q129" s="25"/>
      <c r="R129" s="44">
        <v>1</v>
      </c>
      <c r="S129" s="20"/>
      <c r="T129" s="23"/>
      <c r="U129" s="147">
        <f t="shared" si="57"/>
        <v>0</v>
      </c>
      <c r="V129" s="146">
        <f t="shared" si="50"/>
        <v>0</v>
      </c>
      <c r="W129" s="141" t="str">
        <f t="shared" si="58"/>
        <v>NA</v>
      </c>
      <c r="Y129" s="142">
        <f t="shared" si="51"/>
        <v>0</v>
      </c>
      <c r="Z129" s="90">
        <f t="shared" si="59"/>
        <v>0</v>
      </c>
      <c r="AA129" s="90">
        <f t="shared" si="52"/>
        <v>0</v>
      </c>
      <c r="AB129" s="90" t="b">
        <f t="shared" si="63"/>
        <v>0</v>
      </c>
      <c r="AC129" s="90">
        <f t="shared" si="53"/>
        <v>0</v>
      </c>
      <c r="AD129" s="142">
        <f t="shared" si="54"/>
        <v>0</v>
      </c>
      <c r="AE129" s="142">
        <f t="shared" si="60"/>
        <v>0</v>
      </c>
      <c r="AF129" s="90">
        <f t="shared" si="55"/>
        <v>0</v>
      </c>
      <c r="AG129" s="90">
        <f t="shared" si="56"/>
        <v>0</v>
      </c>
    </row>
    <row r="130" spans="1:33" ht="24.75" customHeight="1" thickBot="1">
      <c r="A130" s="143">
        <v>18</v>
      </c>
      <c r="B130" s="7"/>
      <c r="C130" s="8"/>
      <c r="D130" s="9"/>
      <c r="E130" s="10"/>
      <c r="F130" s="11"/>
      <c r="G130" s="12"/>
      <c r="H130" s="144">
        <f t="shared" si="61"/>
        <v>0</v>
      </c>
      <c r="I130" s="145">
        <f t="shared" si="48"/>
        <v>0</v>
      </c>
      <c r="J130" s="20"/>
      <c r="K130" s="10"/>
      <c r="L130" s="21"/>
      <c r="M130" s="12"/>
      <c r="N130" s="144">
        <f t="shared" si="62"/>
        <v>0</v>
      </c>
      <c r="O130" s="146">
        <f t="shared" si="49"/>
        <v>0</v>
      </c>
      <c r="P130" s="41">
        <v>1</v>
      </c>
      <c r="Q130" s="25"/>
      <c r="R130" s="44">
        <v>1</v>
      </c>
      <c r="S130" s="20"/>
      <c r="T130" s="23"/>
      <c r="U130" s="147">
        <f t="shared" si="57"/>
        <v>0</v>
      </c>
      <c r="V130" s="146">
        <f t="shared" si="50"/>
        <v>0</v>
      </c>
      <c r="W130" s="141" t="str">
        <f t="shared" si="58"/>
        <v>NA</v>
      </c>
      <c r="Y130" s="142">
        <f t="shared" si="51"/>
        <v>0</v>
      </c>
      <c r="Z130" s="90">
        <f t="shared" si="59"/>
        <v>0</v>
      </c>
      <c r="AA130" s="90">
        <f t="shared" si="52"/>
        <v>0</v>
      </c>
      <c r="AB130" s="90" t="b">
        <f t="shared" si="63"/>
        <v>0</v>
      </c>
      <c r="AC130" s="90">
        <f t="shared" si="53"/>
        <v>0</v>
      </c>
      <c r="AD130" s="142">
        <f t="shared" si="54"/>
        <v>0</v>
      </c>
      <c r="AE130" s="142">
        <f t="shared" si="60"/>
        <v>0</v>
      </c>
      <c r="AF130" s="90">
        <f t="shared" si="55"/>
        <v>0</v>
      </c>
      <c r="AG130" s="90">
        <f t="shared" si="56"/>
        <v>0</v>
      </c>
    </row>
    <row r="131" spans="1:33" ht="24.75" customHeight="1" thickBot="1">
      <c r="A131" s="143">
        <v>19</v>
      </c>
      <c r="B131" s="7"/>
      <c r="C131" s="8"/>
      <c r="D131" s="9"/>
      <c r="E131" s="10"/>
      <c r="F131" s="11"/>
      <c r="G131" s="12"/>
      <c r="H131" s="144">
        <f t="shared" si="61"/>
        <v>0</v>
      </c>
      <c r="I131" s="145">
        <f t="shared" si="48"/>
        <v>0</v>
      </c>
      <c r="J131" s="20"/>
      <c r="K131" s="10"/>
      <c r="L131" s="21"/>
      <c r="M131" s="12"/>
      <c r="N131" s="144">
        <f t="shared" si="62"/>
        <v>0</v>
      </c>
      <c r="O131" s="146">
        <f t="shared" si="49"/>
        <v>0</v>
      </c>
      <c r="P131" s="41">
        <v>1</v>
      </c>
      <c r="Q131" s="25"/>
      <c r="R131" s="44">
        <v>1</v>
      </c>
      <c r="S131" s="20"/>
      <c r="T131" s="23"/>
      <c r="U131" s="147">
        <f t="shared" si="57"/>
        <v>0</v>
      </c>
      <c r="V131" s="146">
        <f t="shared" si="50"/>
        <v>0</v>
      </c>
      <c r="W131" s="141" t="str">
        <f t="shared" si="58"/>
        <v>NA</v>
      </c>
      <c r="X131" s="91"/>
      <c r="Y131" s="142">
        <f t="shared" si="51"/>
        <v>0</v>
      </c>
      <c r="Z131" s="90">
        <f t="shared" si="59"/>
        <v>0</v>
      </c>
      <c r="AA131" s="90">
        <f t="shared" si="52"/>
        <v>0</v>
      </c>
      <c r="AB131" s="90" t="b">
        <f t="shared" si="63"/>
        <v>0</v>
      </c>
      <c r="AC131" s="90">
        <f t="shared" si="53"/>
        <v>0</v>
      </c>
      <c r="AD131" s="142">
        <f t="shared" si="54"/>
        <v>0</v>
      </c>
      <c r="AE131" s="142">
        <f t="shared" si="60"/>
        <v>0</v>
      </c>
      <c r="AF131" s="90">
        <f t="shared" si="55"/>
        <v>0</v>
      </c>
      <c r="AG131" s="90">
        <f t="shared" si="56"/>
        <v>0</v>
      </c>
    </row>
    <row r="132" spans="1:33" ht="24.75" customHeight="1" thickBot="1">
      <c r="A132" s="149">
        <v>20</v>
      </c>
      <c r="B132" s="13"/>
      <c r="C132" s="14"/>
      <c r="D132" s="15"/>
      <c r="E132" s="16"/>
      <c r="F132" s="17"/>
      <c r="G132" s="18"/>
      <c r="H132" s="150">
        <f>F132*D132</f>
        <v>0</v>
      </c>
      <c r="I132" s="151">
        <f t="shared" si="48"/>
        <v>0</v>
      </c>
      <c r="J132" s="22"/>
      <c r="K132" s="16"/>
      <c r="L132" s="17"/>
      <c r="M132" s="18"/>
      <c r="N132" s="150">
        <f>L132*J132</f>
        <v>0</v>
      </c>
      <c r="O132" s="152">
        <f t="shared" si="49"/>
        <v>0</v>
      </c>
      <c r="P132" s="42">
        <v>1</v>
      </c>
      <c r="Q132" s="14"/>
      <c r="R132" s="45">
        <v>1</v>
      </c>
      <c r="S132" s="22"/>
      <c r="T132" s="24"/>
      <c r="U132" s="153">
        <f t="shared" si="57"/>
        <v>0</v>
      </c>
      <c r="V132" s="154">
        <f t="shared" si="50"/>
        <v>0</v>
      </c>
      <c r="W132" s="141" t="str">
        <f t="shared" si="58"/>
        <v>NA</v>
      </c>
      <c r="X132" s="91"/>
      <c r="Y132" s="142">
        <f t="shared" si="51"/>
        <v>0</v>
      </c>
      <c r="Z132" s="90">
        <f>IF(OR(P132=3,P132=4),T132,0)</f>
        <v>0</v>
      </c>
      <c r="AA132" s="90">
        <f t="shared" si="52"/>
        <v>0</v>
      </c>
      <c r="AB132" s="90" t="b">
        <f t="shared" si="63"/>
        <v>0</v>
      </c>
      <c r="AC132" s="90">
        <f t="shared" si="53"/>
        <v>0</v>
      </c>
      <c r="AD132" s="142">
        <f t="shared" si="54"/>
        <v>0</v>
      </c>
      <c r="AE132" s="142">
        <f t="shared" si="60"/>
        <v>0</v>
      </c>
      <c r="AF132" s="90">
        <f t="shared" si="55"/>
        <v>0</v>
      </c>
      <c r="AG132" s="90">
        <f t="shared" si="56"/>
        <v>0</v>
      </c>
    </row>
    <row r="133" spans="1:33" ht="24.75" customHeight="1" thickBot="1">
      <c r="A133" s="156"/>
      <c r="B133" s="156"/>
      <c r="C133" s="157"/>
      <c r="D133" s="158">
        <f>SUM(D113:D132)</f>
        <v>0</v>
      </c>
      <c r="E133" s="159"/>
      <c r="F133" s="160"/>
      <c r="G133" s="160"/>
      <c r="H133" s="161">
        <f>SUM(H113:H132)</f>
        <v>0</v>
      </c>
      <c r="I133" s="162">
        <f>SUM(I113:I132)</f>
        <v>0</v>
      </c>
      <c r="J133" s="158">
        <f>SUM(J113:J132)</f>
        <v>0</v>
      </c>
      <c r="K133" s="163"/>
      <c r="L133" s="160"/>
      <c r="M133" s="160"/>
      <c r="N133" s="161">
        <f>SUM(N113:N132)</f>
        <v>0</v>
      </c>
      <c r="O133" s="164">
        <f>SUM(O113:O132)</f>
        <v>0</v>
      </c>
      <c r="P133" s="165"/>
      <c r="Q133" s="166">
        <f>SUM(Q113:Q132)</f>
        <v>0</v>
      </c>
      <c r="R133" s="158"/>
      <c r="S133" s="167">
        <f>SUM(S113:S132)</f>
        <v>0</v>
      </c>
      <c r="T133" s="167">
        <f>SUM(T113:T132)</f>
        <v>0</v>
      </c>
      <c r="U133" s="168">
        <f>SUM(U113:U132)</f>
        <v>0</v>
      </c>
      <c r="V133" s="169">
        <f>SUM(V113:V132)</f>
        <v>0</v>
      </c>
      <c r="W133" s="170">
        <f>SUM(W113:W132)</f>
        <v>0</v>
      </c>
      <c r="Y133" s="142">
        <f>SUM(Y113:Y132)</f>
        <v>0</v>
      </c>
      <c r="Z133" s="90">
        <f>SUM(Z113:Z132)</f>
        <v>0</v>
      </c>
      <c r="AA133" s="90">
        <f>SUM(AA113:AA132)</f>
        <v>0</v>
      </c>
      <c r="AD133" s="90">
        <f>SUM(AD113:AD132)</f>
        <v>0</v>
      </c>
      <c r="AE133" s="90">
        <f>SUM(AE113:AE132)</f>
        <v>0</v>
      </c>
      <c r="AF133" s="90">
        <f>SUM(AF113:AF132)</f>
        <v>0</v>
      </c>
      <c r="AG133" s="90">
        <f>SUM(AG113:AG132)</f>
        <v>0</v>
      </c>
    </row>
    <row r="134" ht="12.75">
      <c r="A134" s="171" t="s">
        <v>906</v>
      </c>
    </row>
    <row r="135" ht="12.75"/>
    <row r="136" spans="1:28" ht="30" thickBot="1">
      <c r="A136" s="89" t="str">
        <f>$A$1</f>
        <v>2017 CALCULATED LIGHTING EQUIPMENT SURVEY TABLE </v>
      </c>
      <c r="M136" s="91"/>
      <c r="N136" s="91"/>
      <c r="O136" s="91"/>
      <c r="P136" s="92"/>
      <c r="Q136" s="92"/>
      <c r="R136" s="92"/>
      <c r="S136" s="92"/>
      <c r="T136" s="92"/>
      <c r="U136" s="92"/>
      <c r="W136" s="93" t="s">
        <v>948</v>
      </c>
      <c r="Z136" s="90" t="s">
        <v>894</v>
      </c>
      <c r="AA136" s="107">
        <v>1</v>
      </c>
      <c r="AB136" s="108"/>
    </row>
    <row r="137" spans="1:28" ht="22.5">
      <c r="A137" s="94" t="s">
        <v>932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96" t="s">
        <v>945</v>
      </c>
      <c r="R137" s="99"/>
      <c r="S137" s="99"/>
      <c r="T137" s="99"/>
      <c r="U137" s="99"/>
      <c r="V137" s="99"/>
      <c r="W137" s="191"/>
      <c r="X137" s="94"/>
      <c r="Y137" s="94"/>
      <c r="Z137" s="90" t="s">
        <v>1544</v>
      </c>
      <c r="AA137" s="90">
        <v>2</v>
      </c>
      <c r="AB137" s="90" t="s">
        <v>923</v>
      </c>
    </row>
    <row r="138" spans="1:28" ht="22.5">
      <c r="A138" s="94"/>
      <c r="B138" s="111" t="s">
        <v>1527</v>
      </c>
      <c r="C138" s="203">
        <f>C4</f>
        <v>0</v>
      </c>
      <c r="D138" s="203"/>
      <c r="E138" s="203"/>
      <c r="F138" s="111"/>
      <c r="G138" s="94"/>
      <c r="H138" s="111" t="s">
        <v>1528</v>
      </c>
      <c r="I138" s="204">
        <f>I4</f>
        <v>0</v>
      </c>
      <c r="J138" s="204"/>
      <c r="K138" s="204"/>
      <c r="L138" s="94"/>
      <c r="M138" s="94"/>
      <c r="N138" s="94"/>
      <c r="O138" s="94"/>
      <c r="P138" s="94"/>
      <c r="Q138" s="102" t="s">
        <v>944</v>
      </c>
      <c r="R138" s="105"/>
      <c r="S138" s="105"/>
      <c r="T138" s="105"/>
      <c r="U138" s="105"/>
      <c r="V138" s="105"/>
      <c r="W138" s="193"/>
      <c r="X138" s="94"/>
      <c r="Y138" s="94"/>
      <c r="Z138" s="90" t="s">
        <v>1545</v>
      </c>
      <c r="AA138" s="90">
        <v>3</v>
      </c>
      <c r="AB138" s="90" t="s">
        <v>924</v>
      </c>
    </row>
    <row r="139" spans="1:28" ht="22.5" thickBot="1">
      <c r="A139" s="94"/>
      <c r="B139" s="111" t="s">
        <v>1529</v>
      </c>
      <c r="C139" s="205"/>
      <c r="D139" s="205"/>
      <c r="E139" s="205"/>
      <c r="F139" s="112"/>
      <c r="G139" s="112"/>
      <c r="H139" s="112"/>
      <c r="I139" s="112"/>
      <c r="J139" s="112"/>
      <c r="K139" s="113"/>
      <c r="L139" s="94"/>
      <c r="M139" s="94"/>
      <c r="N139" s="94"/>
      <c r="O139" s="94"/>
      <c r="P139" s="94"/>
      <c r="Q139" s="114" t="s">
        <v>324</v>
      </c>
      <c r="R139" s="117"/>
      <c r="S139" s="117"/>
      <c r="T139" s="117"/>
      <c r="U139" s="117"/>
      <c r="V139" s="117"/>
      <c r="W139" s="195"/>
      <c r="X139" s="94"/>
      <c r="Y139" s="94"/>
      <c r="Z139" s="90" t="s">
        <v>903</v>
      </c>
      <c r="AA139" s="90">
        <v>4</v>
      </c>
      <c r="AB139" s="90" t="s">
        <v>925</v>
      </c>
    </row>
    <row r="140" spans="1:28" ht="18.75" thickBot="1">
      <c r="A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20"/>
      <c r="X140" s="119"/>
      <c r="Y140" s="119"/>
      <c r="Z140" s="119"/>
      <c r="AA140" s="119"/>
      <c r="AB140" s="119"/>
    </row>
    <row r="141" spans="1:23" ht="15.75" thickBot="1">
      <c r="A141" s="121" t="s">
        <v>499</v>
      </c>
      <c r="B141" s="122"/>
      <c r="C141" s="123"/>
      <c r="D141" s="200" t="s">
        <v>506</v>
      </c>
      <c r="E141" s="201"/>
      <c r="F141" s="201"/>
      <c r="G141" s="201"/>
      <c r="H141" s="201"/>
      <c r="I141" s="202"/>
      <c r="J141" s="198" t="s">
        <v>505</v>
      </c>
      <c r="K141" s="206"/>
      <c r="L141" s="206"/>
      <c r="M141" s="206"/>
      <c r="N141" s="206"/>
      <c r="O141" s="206"/>
      <c r="P141" s="206"/>
      <c r="Q141" s="206"/>
      <c r="R141" s="199"/>
      <c r="S141" s="198" t="s">
        <v>1273</v>
      </c>
      <c r="T141" s="199"/>
      <c r="U141" s="200" t="s">
        <v>500</v>
      </c>
      <c r="V141" s="201"/>
      <c r="W141" s="202"/>
    </row>
    <row r="142" spans="1:33" ht="62.25" thickBot="1">
      <c r="A142" s="124" t="s">
        <v>946</v>
      </c>
      <c r="B142" s="125" t="s">
        <v>501</v>
      </c>
      <c r="C142" s="126" t="s">
        <v>947</v>
      </c>
      <c r="D142" s="124" t="s">
        <v>783</v>
      </c>
      <c r="E142" s="127" t="s">
        <v>908</v>
      </c>
      <c r="F142" s="127" t="s">
        <v>907</v>
      </c>
      <c r="G142" s="128" t="s">
        <v>1540</v>
      </c>
      <c r="H142" s="125" t="s">
        <v>507</v>
      </c>
      <c r="I142" s="129" t="s">
        <v>1542</v>
      </c>
      <c r="J142" s="124" t="s">
        <v>784</v>
      </c>
      <c r="K142" s="127" t="s">
        <v>909</v>
      </c>
      <c r="L142" s="127" t="s">
        <v>910</v>
      </c>
      <c r="M142" s="128" t="s">
        <v>1541</v>
      </c>
      <c r="N142" s="125" t="s">
        <v>508</v>
      </c>
      <c r="O142" s="128" t="s">
        <v>1543</v>
      </c>
      <c r="P142" s="128" t="s">
        <v>509</v>
      </c>
      <c r="Q142" s="126" t="s">
        <v>510</v>
      </c>
      <c r="R142" s="126" t="s">
        <v>922</v>
      </c>
      <c r="S142" s="124" t="s">
        <v>1274</v>
      </c>
      <c r="T142" s="130" t="s">
        <v>926</v>
      </c>
      <c r="U142" s="124" t="s">
        <v>502</v>
      </c>
      <c r="V142" s="125" t="s">
        <v>503</v>
      </c>
      <c r="W142" s="126" t="s">
        <v>504</v>
      </c>
      <c r="X142" s="131"/>
      <c r="Y142" s="189" t="s">
        <v>1539</v>
      </c>
      <c r="Z142" s="189" t="s">
        <v>927</v>
      </c>
      <c r="AA142" s="189" t="s">
        <v>928</v>
      </c>
      <c r="AB142" s="133" t="s">
        <v>1559</v>
      </c>
      <c r="AC142" s="132" t="s">
        <v>900</v>
      </c>
      <c r="AD142" s="134" t="s">
        <v>899</v>
      </c>
      <c r="AE142" s="133" t="s">
        <v>901</v>
      </c>
      <c r="AF142" s="133" t="s">
        <v>902</v>
      </c>
      <c r="AG142" s="132" t="s">
        <v>904</v>
      </c>
    </row>
    <row r="143" spans="1:33" ht="24.75" customHeight="1" thickBot="1">
      <c r="A143" s="135">
        <v>1</v>
      </c>
      <c r="B143" s="1"/>
      <c r="C143" s="2"/>
      <c r="D143" s="3"/>
      <c r="E143" s="4"/>
      <c r="F143" s="5"/>
      <c r="G143" s="6"/>
      <c r="H143" s="136">
        <f>F143*D143</f>
        <v>0</v>
      </c>
      <c r="I143" s="137">
        <f aca="true" t="shared" si="64" ref="I143:I162">H143*G143</f>
        <v>0</v>
      </c>
      <c r="J143" s="19"/>
      <c r="K143" s="4"/>
      <c r="L143" s="5"/>
      <c r="M143" s="6"/>
      <c r="N143" s="136">
        <f>L143*J143</f>
        <v>0</v>
      </c>
      <c r="O143" s="138">
        <f aca="true" t="shared" si="65" ref="O143:O162">N143*M143</f>
        <v>0</v>
      </c>
      <c r="P143" s="39">
        <v>1</v>
      </c>
      <c r="Q143" s="33"/>
      <c r="R143" s="43">
        <v>1</v>
      </c>
      <c r="S143" s="28"/>
      <c r="T143" s="29"/>
      <c r="U143" s="139">
        <f>IF(AB143,H143-N143,H143-N143)</f>
        <v>0</v>
      </c>
      <c r="V143" s="140">
        <f aca="true" t="shared" si="66" ref="V143:V162">U143*G143</f>
        <v>0</v>
      </c>
      <c r="W143" s="141" t="str">
        <f>IF(OR(P143&lt;&gt;1),N143*(G143-M143),"NA")</f>
        <v>NA</v>
      </c>
      <c r="Y143" s="142">
        <f aca="true" t="shared" si="67" ref="Y143:Y162">$Q143*VLOOKUP($R143,$AA$1:$AC$4,3)</f>
        <v>0</v>
      </c>
      <c r="Z143" s="90">
        <f>IF(OR(P143=3,P143=4),T143,0)</f>
        <v>0</v>
      </c>
      <c r="AA143" s="90">
        <f aca="true" t="shared" si="68" ref="AA143:AA162">IF(P143=2,T143,0)+IF(AB143,S143,0)</f>
        <v>0</v>
      </c>
      <c r="AB143" s="90" t="b">
        <f>OR(EXACT(K143,"CF/SCRWN"),EXACT(K143,"CF/SCRWN/REF"))</f>
        <v>0</v>
      </c>
      <c r="AC143" s="90">
        <f aca="true" t="shared" si="69" ref="AC143:AC162">IF(AB143,IF(L143*1000&lt;$AE$3,$AG$2,IF(L143*1000&lt;$AE$5,IF(K143="CF/SCRWN/REF",$AG$4,$AG$3),$AG$5)),0)</f>
        <v>0</v>
      </c>
      <c r="AD143" s="142">
        <f aca="true" t="shared" si="70" ref="AD143:AD162">AC143*J143</f>
        <v>0</v>
      </c>
      <c r="AE143" s="142">
        <f>Y143+AD143</f>
        <v>0</v>
      </c>
      <c r="AF143" s="90">
        <f aca="true" t="shared" si="71" ref="AF143:AF162">IF(P143=2,Q143,0)+IF(AB143,J143,0)</f>
        <v>0</v>
      </c>
      <c r="AG143" s="90">
        <f aca="true" t="shared" si="72" ref="AG143:AG162">IF(AB143,0,S143)</f>
        <v>0</v>
      </c>
    </row>
    <row r="144" spans="1:33" ht="24.75" customHeight="1" thickBot="1">
      <c r="A144" s="143">
        <v>2</v>
      </c>
      <c r="B144" s="7"/>
      <c r="C144" s="8"/>
      <c r="D144" s="9"/>
      <c r="E144" s="10"/>
      <c r="F144" s="11"/>
      <c r="G144" s="12"/>
      <c r="H144" s="144">
        <f>F144*D144</f>
        <v>0</v>
      </c>
      <c r="I144" s="145">
        <f t="shared" si="64"/>
        <v>0</v>
      </c>
      <c r="J144" s="20"/>
      <c r="K144" s="10"/>
      <c r="L144" s="11"/>
      <c r="M144" s="12"/>
      <c r="N144" s="144">
        <f>L144*J144</f>
        <v>0</v>
      </c>
      <c r="O144" s="146">
        <f t="shared" si="65"/>
        <v>0</v>
      </c>
      <c r="P144" s="39">
        <v>1</v>
      </c>
      <c r="Q144" s="34"/>
      <c r="R144" s="44">
        <v>1</v>
      </c>
      <c r="S144" s="27"/>
      <c r="T144" s="30"/>
      <c r="U144" s="147">
        <f aca="true" t="shared" si="73" ref="U144:U162">IF(AB144,H144-N144,H144-N144)</f>
        <v>0</v>
      </c>
      <c r="V144" s="146">
        <f t="shared" si="66"/>
        <v>0</v>
      </c>
      <c r="W144" s="141" t="str">
        <f aca="true" t="shared" si="74" ref="W144:W162">IF(OR(P144&lt;&gt;1),N144*(G144-M144),"NA")</f>
        <v>NA</v>
      </c>
      <c r="Y144" s="142">
        <f t="shared" si="67"/>
        <v>0</v>
      </c>
      <c r="Z144" s="90">
        <f aca="true" t="shared" si="75" ref="Z144:Z161">IF(OR(P144=3,P144=4),T144,0)</f>
        <v>0</v>
      </c>
      <c r="AA144" s="90">
        <f t="shared" si="68"/>
        <v>0</v>
      </c>
      <c r="AB144" s="90" t="b">
        <f>OR(EXACT(K144,"CF/SCRWN"),EXACT(K144,"CF/SCRWN/REF"))</f>
        <v>0</v>
      </c>
      <c r="AC144" s="90">
        <f t="shared" si="69"/>
        <v>0</v>
      </c>
      <c r="AD144" s="142">
        <f t="shared" si="70"/>
        <v>0</v>
      </c>
      <c r="AE144" s="142">
        <f aca="true" t="shared" si="76" ref="AE144:AE162">Y144+AD144</f>
        <v>0</v>
      </c>
      <c r="AF144" s="90">
        <f t="shared" si="71"/>
        <v>0</v>
      </c>
      <c r="AG144" s="90">
        <f t="shared" si="72"/>
        <v>0</v>
      </c>
    </row>
    <row r="145" spans="1:33" ht="24.75" customHeight="1" thickBot="1">
      <c r="A145" s="143">
        <v>3</v>
      </c>
      <c r="B145" s="7"/>
      <c r="C145" s="8"/>
      <c r="D145" s="9"/>
      <c r="E145" s="10"/>
      <c r="F145" s="11"/>
      <c r="G145" s="12"/>
      <c r="H145" s="144">
        <f aca="true" t="shared" si="77" ref="H145:H161">F145*D145</f>
        <v>0</v>
      </c>
      <c r="I145" s="145">
        <f t="shared" si="64"/>
        <v>0</v>
      </c>
      <c r="J145" s="20"/>
      <c r="K145" s="10"/>
      <c r="L145" s="11"/>
      <c r="M145" s="12"/>
      <c r="N145" s="144">
        <f aca="true" t="shared" si="78" ref="N145:N161">L145*J145</f>
        <v>0</v>
      </c>
      <c r="O145" s="146">
        <f t="shared" si="65"/>
        <v>0</v>
      </c>
      <c r="P145" s="40">
        <v>1</v>
      </c>
      <c r="Q145" s="34"/>
      <c r="R145" s="44">
        <v>1</v>
      </c>
      <c r="S145" s="27"/>
      <c r="T145" s="30"/>
      <c r="U145" s="147">
        <f t="shared" si="73"/>
        <v>0</v>
      </c>
      <c r="V145" s="146">
        <f t="shared" si="66"/>
        <v>0</v>
      </c>
      <c r="W145" s="141" t="str">
        <f t="shared" si="74"/>
        <v>NA</v>
      </c>
      <c r="Y145" s="142">
        <f t="shared" si="67"/>
        <v>0</v>
      </c>
      <c r="Z145" s="90">
        <f t="shared" si="75"/>
        <v>0</v>
      </c>
      <c r="AA145" s="90">
        <f t="shared" si="68"/>
        <v>0</v>
      </c>
      <c r="AB145" s="90" t="b">
        <f>OR(EXACT(K145,"CF/SCRWN"),EXACT(K145,"CF/SCRWN/REF"))</f>
        <v>0</v>
      </c>
      <c r="AC145" s="90">
        <f t="shared" si="69"/>
        <v>0</v>
      </c>
      <c r="AD145" s="142">
        <f t="shared" si="70"/>
        <v>0</v>
      </c>
      <c r="AE145" s="142">
        <f t="shared" si="76"/>
        <v>0</v>
      </c>
      <c r="AF145" s="90">
        <f t="shared" si="71"/>
        <v>0</v>
      </c>
      <c r="AG145" s="90">
        <f t="shared" si="72"/>
        <v>0</v>
      </c>
    </row>
    <row r="146" spans="1:33" ht="24.75" customHeight="1" thickBot="1">
      <c r="A146" s="143">
        <v>4</v>
      </c>
      <c r="B146" s="7"/>
      <c r="C146" s="8"/>
      <c r="D146" s="9"/>
      <c r="E146" s="10"/>
      <c r="F146" s="11"/>
      <c r="G146" s="12"/>
      <c r="H146" s="144">
        <f t="shared" si="77"/>
        <v>0</v>
      </c>
      <c r="I146" s="145">
        <f t="shared" si="64"/>
        <v>0</v>
      </c>
      <c r="J146" s="20"/>
      <c r="K146" s="10"/>
      <c r="L146" s="21"/>
      <c r="M146" s="12"/>
      <c r="N146" s="144">
        <f t="shared" si="78"/>
        <v>0</v>
      </c>
      <c r="O146" s="146">
        <f t="shared" si="65"/>
        <v>0</v>
      </c>
      <c r="P146" s="41">
        <v>1</v>
      </c>
      <c r="Q146" s="25"/>
      <c r="R146" s="44">
        <v>1</v>
      </c>
      <c r="S146" s="20"/>
      <c r="T146" s="23"/>
      <c r="U146" s="147">
        <f t="shared" si="73"/>
        <v>0</v>
      </c>
      <c r="V146" s="146">
        <f t="shared" si="66"/>
        <v>0</v>
      </c>
      <c r="W146" s="141" t="str">
        <f t="shared" si="74"/>
        <v>NA</v>
      </c>
      <c r="Y146" s="142">
        <f t="shared" si="67"/>
        <v>0</v>
      </c>
      <c r="Z146" s="90">
        <f t="shared" si="75"/>
        <v>0</v>
      </c>
      <c r="AA146" s="90">
        <f t="shared" si="68"/>
        <v>0</v>
      </c>
      <c r="AB146" s="90" t="b">
        <f aca="true" t="shared" si="79" ref="AB146:AB162">OR(EXACT(K146,"CF/SCRWN"),EXACT(K146,"CF/SCRWN/REF"))</f>
        <v>0</v>
      </c>
      <c r="AC146" s="90">
        <f t="shared" si="69"/>
        <v>0</v>
      </c>
      <c r="AD146" s="142">
        <f t="shared" si="70"/>
        <v>0</v>
      </c>
      <c r="AE146" s="142">
        <f t="shared" si="76"/>
        <v>0</v>
      </c>
      <c r="AF146" s="90">
        <f t="shared" si="71"/>
        <v>0</v>
      </c>
      <c r="AG146" s="90">
        <f t="shared" si="72"/>
        <v>0</v>
      </c>
    </row>
    <row r="147" spans="1:33" ht="24.75" customHeight="1" thickBot="1">
      <c r="A147" s="143">
        <v>5</v>
      </c>
      <c r="B147" s="7"/>
      <c r="C147" s="8"/>
      <c r="D147" s="9"/>
      <c r="E147" s="10"/>
      <c r="F147" s="11"/>
      <c r="G147" s="12"/>
      <c r="H147" s="144">
        <f t="shared" si="77"/>
        <v>0</v>
      </c>
      <c r="I147" s="145">
        <f t="shared" si="64"/>
        <v>0</v>
      </c>
      <c r="J147" s="20"/>
      <c r="K147" s="10"/>
      <c r="L147" s="21"/>
      <c r="M147" s="12"/>
      <c r="N147" s="144">
        <f t="shared" si="78"/>
        <v>0</v>
      </c>
      <c r="O147" s="146">
        <f t="shared" si="65"/>
        <v>0</v>
      </c>
      <c r="P147" s="41">
        <v>1</v>
      </c>
      <c r="Q147" s="25"/>
      <c r="R147" s="44">
        <v>1</v>
      </c>
      <c r="S147" s="20"/>
      <c r="T147" s="23"/>
      <c r="U147" s="147">
        <f t="shared" si="73"/>
        <v>0</v>
      </c>
      <c r="V147" s="146">
        <f t="shared" si="66"/>
        <v>0</v>
      </c>
      <c r="W147" s="141" t="str">
        <f t="shared" si="74"/>
        <v>NA</v>
      </c>
      <c r="Y147" s="142">
        <f t="shared" si="67"/>
        <v>0</v>
      </c>
      <c r="Z147" s="90">
        <f t="shared" si="75"/>
        <v>0</v>
      </c>
      <c r="AA147" s="90">
        <f t="shared" si="68"/>
        <v>0</v>
      </c>
      <c r="AB147" s="90" t="b">
        <f t="shared" si="79"/>
        <v>0</v>
      </c>
      <c r="AC147" s="90">
        <f t="shared" si="69"/>
        <v>0</v>
      </c>
      <c r="AD147" s="142">
        <f t="shared" si="70"/>
        <v>0</v>
      </c>
      <c r="AE147" s="142">
        <f t="shared" si="76"/>
        <v>0</v>
      </c>
      <c r="AF147" s="90">
        <f t="shared" si="71"/>
        <v>0</v>
      </c>
      <c r="AG147" s="90">
        <f t="shared" si="72"/>
        <v>0</v>
      </c>
    </row>
    <row r="148" spans="1:33" ht="24.75" customHeight="1" thickBot="1">
      <c r="A148" s="143">
        <v>6</v>
      </c>
      <c r="B148" s="7"/>
      <c r="C148" s="8"/>
      <c r="D148" s="9"/>
      <c r="E148" s="10"/>
      <c r="F148" s="11"/>
      <c r="G148" s="12"/>
      <c r="H148" s="144">
        <f t="shared" si="77"/>
        <v>0</v>
      </c>
      <c r="I148" s="145">
        <f t="shared" si="64"/>
        <v>0</v>
      </c>
      <c r="J148" s="20"/>
      <c r="K148" s="10"/>
      <c r="L148" s="21"/>
      <c r="M148" s="12"/>
      <c r="N148" s="144">
        <f t="shared" si="78"/>
        <v>0</v>
      </c>
      <c r="O148" s="146">
        <f t="shared" si="65"/>
        <v>0</v>
      </c>
      <c r="P148" s="41">
        <v>1</v>
      </c>
      <c r="Q148" s="25"/>
      <c r="R148" s="44">
        <v>1</v>
      </c>
      <c r="S148" s="20"/>
      <c r="T148" s="23"/>
      <c r="U148" s="147">
        <f t="shared" si="73"/>
        <v>0</v>
      </c>
      <c r="V148" s="146">
        <f t="shared" si="66"/>
        <v>0</v>
      </c>
      <c r="W148" s="141" t="str">
        <f t="shared" si="74"/>
        <v>NA</v>
      </c>
      <c r="Y148" s="142">
        <f t="shared" si="67"/>
        <v>0</v>
      </c>
      <c r="Z148" s="90">
        <f t="shared" si="75"/>
        <v>0</v>
      </c>
      <c r="AA148" s="90">
        <f t="shared" si="68"/>
        <v>0</v>
      </c>
      <c r="AB148" s="90" t="b">
        <f t="shared" si="79"/>
        <v>0</v>
      </c>
      <c r="AC148" s="90">
        <f t="shared" si="69"/>
        <v>0</v>
      </c>
      <c r="AD148" s="142">
        <f t="shared" si="70"/>
        <v>0</v>
      </c>
      <c r="AE148" s="142">
        <f t="shared" si="76"/>
        <v>0</v>
      </c>
      <c r="AF148" s="90">
        <f t="shared" si="71"/>
        <v>0</v>
      </c>
      <c r="AG148" s="90">
        <f t="shared" si="72"/>
        <v>0</v>
      </c>
    </row>
    <row r="149" spans="1:33" ht="24.75" customHeight="1" thickBot="1">
      <c r="A149" s="143">
        <v>7</v>
      </c>
      <c r="B149" s="7"/>
      <c r="C149" s="8"/>
      <c r="D149" s="9"/>
      <c r="E149" s="10"/>
      <c r="F149" s="11"/>
      <c r="G149" s="12"/>
      <c r="H149" s="144">
        <f t="shared" si="77"/>
        <v>0</v>
      </c>
      <c r="I149" s="145">
        <f t="shared" si="64"/>
        <v>0</v>
      </c>
      <c r="J149" s="20"/>
      <c r="K149" s="10"/>
      <c r="L149" s="21"/>
      <c r="M149" s="12"/>
      <c r="N149" s="144">
        <f t="shared" si="78"/>
        <v>0</v>
      </c>
      <c r="O149" s="146">
        <f t="shared" si="65"/>
        <v>0</v>
      </c>
      <c r="P149" s="40">
        <v>1</v>
      </c>
      <c r="Q149" s="25"/>
      <c r="R149" s="44">
        <v>1</v>
      </c>
      <c r="S149" s="20"/>
      <c r="T149" s="23"/>
      <c r="U149" s="147">
        <f t="shared" si="73"/>
        <v>0</v>
      </c>
      <c r="V149" s="146">
        <f t="shared" si="66"/>
        <v>0</v>
      </c>
      <c r="W149" s="141" t="str">
        <f t="shared" si="74"/>
        <v>NA</v>
      </c>
      <c r="Y149" s="142">
        <f t="shared" si="67"/>
        <v>0</v>
      </c>
      <c r="Z149" s="90">
        <f t="shared" si="75"/>
        <v>0</v>
      </c>
      <c r="AA149" s="90">
        <f t="shared" si="68"/>
        <v>0</v>
      </c>
      <c r="AB149" s="90" t="b">
        <f t="shared" si="79"/>
        <v>0</v>
      </c>
      <c r="AC149" s="90">
        <f t="shared" si="69"/>
        <v>0</v>
      </c>
      <c r="AD149" s="142">
        <f t="shared" si="70"/>
        <v>0</v>
      </c>
      <c r="AE149" s="142">
        <f t="shared" si="76"/>
        <v>0</v>
      </c>
      <c r="AF149" s="90">
        <f t="shared" si="71"/>
        <v>0</v>
      </c>
      <c r="AG149" s="90">
        <f t="shared" si="72"/>
        <v>0</v>
      </c>
    </row>
    <row r="150" spans="1:33" ht="24.75" customHeight="1" thickBot="1">
      <c r="A150" s="143">
        <v>8</v>
      </c>
      <c r="B150" s="7"/>
      <c r="C150" s="8"/>
      <c r="D150" s="9"/>
      <c r="E150" s="10"/>
      <c r="F150" s="11"/>
      <c r="G150" s="12"/>
      <c r="H150" s="144">
        <f t="shared" si="77"/>
        <v>0</v>
      </c>
      <c r="I150" s="145">
        <f t="shared" si="64"/>
        <v>0</v>
      </c>
      <c r="J150" s="20"/>
      <c r="K150" s="10"/>
      <c r="L150" s="21"/>
      <c r="M150" s="12"/>
      <c r="N150" s="144">
        <f t="shared" si="78"/>
        <v>0</v>
      </c>
      <c r="O150" s="146">
        <f t="shared" si="65"/>
        <v>0</v>
      </c>
      <c r="P150" s="41">
        <v>1</v>
      </c>
      <c r="Q150" s="25"/>
      <c r="R150" s="44">
        <v>1</v>
      </c>
      <c r="S150" s="20"/>
      <c r="T150" s="23"/>
      <c r="U150" s="147">
        <f t="shared" si="73"/>
        <v>0</v>
      </c>
      <c r="V150" s="146">
        <f t="shared" si="66"/>
        <v>0</v>
      </c>
      <c r="W150" s="141" t="str">
        <f t="shared" si="74"/>
        <v>NA</v>
      </c>
      <c r="Y150" s="142">
        <f t="shared" si="67"/>
        <v>0</v>
      </c>
      <c r="Z150" s="90">
        <f t="shared" si="75"/>
        <v>0</v>
      </c>
      <c r="AA150" s="90">
        <f t="shared" si="68"/>
        <v>0</v>
      </c>
      <c r="AB150" s="90" t="b">
        <f t="shared" si="79"/>
        <v>0</v>
      </c>
      <c r="AC150" s="90">
        <f t="shared" si="69"/>
        <v>0</v>
      </c>
      <c r="AD150" s="142">
        <f t="shared" si="70"/>
        <v>0</v>
      </c>
      <c r="AE150" s="142">
        <f t="shared" si="76"/>
        <v>0</v>
      </c>
      <c r="AF150" s="90">
        <f t="shared" si="71"/>
        <v>0</v>
      </c>
      <c r="AG150" s="90">
        <f t="shared" si="72"/>
        <v>0</v>
      </c>
    </row>
    <row r="151" spans="1:33" ht="24.75" customHeight="1" thickBot="1">
      <c r="A151" s="143">
        <v>9</v>
      </c>
      <c r="B151" s="7"/>
      <c r="C151" s="8"/>
      <c r="D151" s="9"/>
      <c r="E151" s="10"/>
      <c r="F151" s="11"/>
      <c r="G151" s="12"/>
      <c r="H151" s="144">
        <f t="shared" si="77"/>
        <v>0</v>
      </c>
      <c r="I151" s="145">
        <f t="shared" si="64"/>
        <v>0</v>
      </c>
      <c r="J151" s="20"/>
      <c r="K151" s="10"/>
      <c r="L151" s="21"/>
      <c r="M151" s="12"/>
      <c r="N151" s="144">
        <f t="shared" si="78"/>
        <v>0</v>
      </c>
      <c r="O151" s="146">
        <f t="shared" si="65"/>
        <v>0</v>
      </c>
      <c r="P151" s="41">
        <v>1</v>
      </c>
      <c r="Q151" s="25"/>
      <c r="R151" s="44">
        <v>1</v>
      </c>
      <c r="S151" s="20"/>
      <c r="T151" s="23"/>
      <c r="U151" s="147">
        <f t="shared" si="73"/>
        <v>0</v>
      </c>
      <c r="V151" s="146">
        <f t="shared" si="66"/>
        <v>0</v>
      </c>
      <c r="W151" s="141" t="str">
        <f t="shared" si="74"/>
        <v>NA</v>
      </c>
      <c r="Y151" s="142">
        <f t="shared" si="67"/>
        <v>0</v>
      </c>
      <c r="Z151" s="90">
        <f t="shared" si="75"/>
        <v>0</v>
      </c>
      <c r="AA151" s="90">
        <f t="shared" si="68"/>
        <v>0</v>
      </c>
      <c r="AB151" s="90" t="b">
        <f t="shared" si="79"/>
        <v>0</v>
      </c>
      <c r="AC151" s="90">
        <f t="shared" si="69"/>
        <v>0</v>
      </c>
      <c r="AD151" s="142">
        <f t="shared" si="70"/>
        <v>0</v>
      </c>
      <c r="AE151" s="142">
        <f t="shared" si="76"/>
        <v>0</v>
      </c>
      <c r="AF151" s="90">
        <f t="shared" si="71"/>
        <v>0</v>
      </c>
      <c r="AG151" s="90">
        <f t="shared" si="72"/>
        <v>0</v>
      </c>
    </row>
    <row r="152" spans="1:33" ht="24.75" customHeight="1" thickBot="1">
      <c r="A152" s="143">
        <v>10</v>
      </c>
      <c r="B152" s="7"/>
      <c r="C152" s="8"/>
      <c r="D152" s="9"/>
      <c r="E152" s="10"/>
      <c r="F152" s="11"/>
      <c r="G152" s="12"/>
      <c r="H152" s="144">
        <f t="shared" si="77"/>
        <v>0</v>
      </c>
      <c r="I152" s="145">
        <f t="shared" si="64"/>
        <v>0</v>
      </c>
      <c r="J152" s="20"/>
      <c r="K152" s="10"/>
      <c r="L152" s="21"/>
      <c r="M152" s="12"/>
      <c r="N152" s="144">
        <f t="shared" si="78"/>
        <v>0</v>
      </c>
      <c r="O152" s="146">
        <f t="shared" si="65"/>
        <v>0</v>
      </c>
      <c r="P152" s="40">
        <v>1</v>
      </c>
      <c r="Q152" s="25"/>
      <c r="R152" s="44">
        <v>1</v>
      </c>
      <c r="S152" s="20"/>
      <c r="T152" s="23"/>
      <c r="U152" s="147">
        <f t="shared" si="73"/>
        <v>0</v>
      </c>
      <c r="V152" s="146">
        <f t="shared" si="66"/>
        <v>0</v>
      </c>
      <c r="W152" s="141" t="str">
        <f t="shared" si="74"/>
        <v>NA</v>
      </c>
      <c r="Y152" s="142">
        <f t="shared" si="67"/>
        <v>0</v>
      </c>
      <c r="Z152" s="90">
        <f t="shared" si="75"/>
        <v>0</v>
      </c>
      <c r="AA152" s="90">
        <f t="shared" si="68"/>
        <v>0</v>
      </c>
      <c r="AB152" s="90" t="b">
        <f t="shared" si="79"/>
        <v>0</v>
      </c>
      <c r="AC152" s="90">
        <f t="shared" si="69"/>
        <v>0</v>
      </c>
      <c r="AD152" s="142">
        <f t="shared" si="70"/>
        <v>0</v>
      </c>
      <c r="AE152" s="142">
        <f t="shared" si="76"/>
        <v>0</v>
      </c>
      <c r="AF152" s="90">
        <f t="shared" si="71"/>
        <v>0</v>
      </c>
      <c r="AG152" s="90">
        <f t="shared" si="72"/>
        <v>0</v>
      </c>
    </row>
    <row r="153" spans="1:33" ht="24.75" customHeight="1" thickBot="1">
      <c r="A153" s="143">
        <v>11</v>
      </c>
      <c r="B153" s="7"/>
      <c r="C153" s="8"/>
      <c r="D153" s="9"/>
      <c r="E153" s="10"/>
      <c r="F153" s="11"/>
      <c r="G153" s="12"/>
      <c r="H153" s="144">
        <f t="shared" si="77"/>
        <v>0</v>
      </c>
      <c r="I153" s="145">
        <f t="shared" si="64"/>
        <v>0</v>
      </c>
      <c r="J153" s="20"/>
      <c r="K153" s="10"/>
      <c r="L153" s="21"/>
      <c r="M153" s="12"/>
      <c r="N153" s="144">
        <f t="shared" si="78"/>
        <v>0</v>
      </c>
      <c r="O153" s="146">
        <f t="shared" si="65"/>
        <v>0</v>
      </c>
      <c r="P153" s="40">
        <v>1</v>
      </c>
      <c r="Q153" s="25"/>
      <c r="R153" s="44">
        <v>1</v>
      </c>
      <c r="S153" s="20"/>
      <c r="T153" s="23"/>
      <c r="U153" s="147">
        <f t="shared" si="73"/>
        <v>0</v>
      </c>
      <c r="V153" s="146">
        <f t="shared" si="66"/>
        <v>0</v>
      </c>
      <c r="W153" s="141" t="str">
        <f t="shared" si="74"/>
        <v>NA</v>
      </c>
      <c r="Y153" s="142">
        <f t="shared" si="67"/>
        <v>0</v>
      </c>
      <c r="Z153" s="90">
        <f t="shared" si="75"/>
        <v>0</v>
      </c>
      <c r="AA153" s="90">
        <f t="shared" si="68"/>
        <v>0</v>
      </c>
      <c r="AB153" s="90" t="b">
        <f t="shared" si="79"/>
        <v>0</v>
      </c>
      <c r="AC153" s="90">
        <f t="shared" si="69"/>
        <v>0</v>
      </c>
      <c r="AD153" s="142">
        <f t="shared" si="70"/>
        <v>0</v>
      </c>
      <c r="AE153" s="142">
        <f t="shared" si="76"/>
        <v>0</v>
      </c>
      <c r="AF153" s="90">
        <f t="shared" si="71"/>
        <v>0</v>
      </c>
      <c r="AG153" s="90">
        <f t="shared" si="72"/>
        <v>0</v>
      </c>
    </row>
    <row r="154" spans="1:33" ht="24.75" customHeight="1" thickBot="1">
      <c r="A154" s="143">
        <v>12</v>
      </c>
      <c r="B154" s="7"/>
      <c r="C154" s="8"/>
      <c r="D154" s="9"/>
      <c r="E154" s="10"/>
      <c r="F154" s="11"/>
      <c r="G154" s="12"/>
      <c r="H154" s="144">
        <f t="shared" si="77"/>
        <v>0</v>
      </c>
      <c r="I154" s="145">
        <f t="shared" si="64"/>
        <v>0</v>
      </c>
      <c r="J154" s="20"/>
      <c r="K154" s="10"/>
      <c r="L154" s="21"/>
      <c r="M154" s="12"/>
      <c r="N154" s="144">
        <f t="shared" si="78"/>
        <v>0</v>
      </c>
      <c r="O154" s="146">
        <f t="shared" si="65"/>
        <v>0</v>
      </c>
      <c r="P154" s="40">
        <v>1</v>
      </c>
      <c r="Q154" s="25"/>
      <c r="R154" s="44">
        <v>1</v>
      </c>
      <c r="S154" s="20"/>
      <c r="T154" s="23"/>
      <c r="U154" s="147">
        <f t="shared" si="73"/>
        <v>0</v>
      </c>
      <c r="V154" s="146">
        <f t="shared" si="66"/>
        <v>0</v>
      </c>
      <c r="W154" s="141" t="str">
        <f t="shared" si="74"/>
        <v>NA</v>
      </c>
      <c r="Y154" s="142">
        <f t="shared" si="67"/>
        <v>0</v>
      </c>
      <c r="Z154" s="90">
        <f t="shared" si="75"/>
        <v>0</v>
      </c>
      <c r="AA154" s="90">
        <f t="shared" si="68"/>
        <v>0</v>
      </c>
      <c r="AB154" s="90" t="b">
        <f t="shared" si="79"/>
        <v>0</v>
      </c>
      <c r="AC154" s="90">
        <f t="shared" si="69"/>
        <v>0</v>
      </c>
      <c r="AD154" s="142">
        <f t="shared" si="70"/>
        <v>0</v>
      </c>
      <c r="AE154" s="142">
        <f t="shared" si="76"/>
        <v>0</v>
      </c>
      <c r="AF154" s="90">
        <f t="shared" si="71"/>
        <v>0</v>
      </c>
      <c r="AG154" s="90">
        <f t="shared" si="72"/>
        <v>0</v>
      </c>
    </row>
    <row r="155" spans="1:33" ht="24.75" customHeight="1" thickBot="1">
      <c r="A155" s="143">
        <v>13</v>
      </c>
      <c r="B155" s="7"/>
      <c r="C155" s="8"/>
      <c r="D155" s="9"/>
      <c r="E155" s="10"/>
      <c r="F155" s="11"/>
      <c r="G155" s="12"/>
      <c r="H155" s="144">
        <f t="shared" si="77"/>
        <v>0</v>
      </c>
      <c r="I155" s="145">
        <f t="shared" si="64"/>
        <v>0</v>
      </c>
      <c r="J155" s="20"/>
      <c r="K155" s="10"/>
      <c r="L155" s="21"/>
      <c r="M155" s="12"/>
      <c r="N155" s="144">
        <f t="shared" si="78"/>
        <v>0</v>
      </c>
      <c r="O155" s="146">
        <f t="shared" si="65"/>
        <v>0</v>
      </c>
      <c r="P155" s="40">
        <v>1</v>
      </c>
      <c r="Q155" s="25"/>
      <c r="R155" s="44">
        <v>1</v>
      </c>
      <c r="S155" s="20"/>
      <c r="T155" s="23"/>
      <c r="U155" s="147">
        <f t="shared" si="73"/>
        <v>0</v>
      </c>
      <c r="V155" s="146">
        <f t="shared" si="66"/>
        <v>0</v>
      </c>
      <c r="W155" s="141" t="str">
        <f t="shared" si="74"/>
        <v>NA</v>
      </c>
      <c r="Y155" s="142">
        <f t="shared" si="67"/>
        <v>0</v>
      </c>
      <c r="Z155" s="90">
        <f t="shared" si="75"/>
        <v>0</v>
      </c>
      <c r="AA155" s="90">
        <f t="shared" si="68"/>
        <v>0</v>
      </c>
      <c r="AB155" s="90" t="b">
        <f t="shared" si="79"/>
        <v>0</v>
      </c>
      <c r="AC155" s="90">
        <f t="shared" si="69"/>
        <v>0</v>
      </c>
      <c r="AD155" s="142">
        <f t="shared" si="70"/>
        <v>0</v>
      </c>
      <c r="AE155" s="142">
        <f t="shared" si="76"/>
        <v>0</v>
      </c>
      <c r="AF155" s="90">
        <f t="shared" si="71"/>
        <v>0</v>
      </c>
      <c r="AG155" s="90">
        <f t="shared" si="72"/>
        <v>0</v>
      </c>
    </row>
    <row r="156" spans="1:33" ht="24.75" customHeight="1" thickBot="1">
      <c r="A156" s="143">
        <v>14</v>
      </c>
      <c r="B156" s="7"/>
      <c r="C156" s="8"/>
      <c r="D156" s="9"/>
      <c r="E156" s="10"/>
      <c r="F156" s="11"/>
      <c r="G156" s="12"/>
      <c r="H156" s="144">
        <f t="shared" si="77"/>
        <v>0</v>
      </c>
      <c r="I156" s="145">
        <f t="shared" si="64"/>
        <v>0</v>
      </c>
      <c r="J156" s="20"/>
      <c r="K156" s="10"/>
      <c r="L156" s="21"/>
      <c r="M156" s="12"/>
      <c r="N156" s="144">
        <f t="shared" si="78"/>
        <v>0</v>
      </c>
      <c r="O156" s="146">
        <f t="shared" si="65"/>
        <v>0</v>
      </c>
      <c r="P156" s="40">
        <v>1</v>
      </c>
      <c r="Q156" s="25"/>
      <c r="R156" s="44">
        <v>1</v>
      </c>
      <c r="S156" s="20"/>
      <c r="T156" s="23"/>
      <c r="U156" s="147">
        <f t="shared" si="73"/>
        <v>0</v>
      </c>
      <c r="V156" s="146">
        <f t="shared" si="66"/>
        <v>0</v>
      </c>
      <c r="W156" s="141" t="str">
        <f t="shared" si="74"/>
        <v>NA</v>
      </c>
      <c r="Y156" s="142">
        <f t="shared" si="67"/>
        <v>0</v>
      </c>
      <c r="Z156" s="90">
        <f t="shared" si="75"/>
        <v>0</v>
      </c>
      <c r="AA156" s="90">
        <f t="shared" si="68"/>
        <v>0</v>
      </c>
      <c r="AB156" s="90" t="b">
        <f t="shared" si="79"/>
        <v>0</v>
      </c>
      <c r="AC156" s="90">
        <f t="shared" si="69"/>
        <v>0</v>
      </c>
      <c r="AD156" s="142">
        <f t="shared" si="70"/>
        <v>0</v>
      </c>
      <c r="AE156" s="142">
        <f t="shared" si="76"/>
        <v>0</v>
      </c>
      <c r="AF156" s="90">
        <f t="shared" si="71"/>
        <v>0</v>
      </c>
      <c r="AG156" s="90">
        <f t="shared" si="72"/>
        <v>0</v>
      </c>
    </row>
    <row r="157" spans="1:33" ht="24.75" customHeight="1" thickBot="1">
      <c r="A157" s="143">
        <v>15</v>
      </c>
      <c r="B157" s="7"/>
      <c r="C157" s="8"/>
      <c r="D157" s="9"/>
      <c r="E157" s="10"/>
      <c r="F157" s="11"/>
      <c r="G157" s="12"/>
      <c r="H157" s="144">
        <f t="shared" si="77"/>
        <v>0</v>
      </c>
      <c r="I157" s="145">
        <f t="shared" si="64"/>
        <v>0</v>
      </c>
      <c r="J157" s="20"/>
      <c r="K157" s="10"/>
      <c r="L157" s="21"/>
      <c r="M157" s="12"/>
      <c r="N157" s="144">
        <f t="shared" si="78"/>
        <v>0</v>
      </c>
      <c r="O157" s="146">
        <f t="shared" si="65"/>
        <v>0</v>
      </c>
      <c r="P157" s="40">
        <v>1</v>
      </c>
      <c r="Q157" s="25"/>
      <c r="R157" s="44">
        <v>1</v>
      </c>
      <c r="S157" s="20"/>
      <c r="T157" s="23"/>
      <c r="U157" s="147">
        <f t="shared" si="73"/>
        <v>0</v>
      </c>
      <c r="V157" s="146">
        <f t="shared" si="66"/>
        <v>0</v>
      </c>
      <c r="W157" s="141" t="str">
        <f t="shared" si="74"/>
        <v>NA</v>
      </c>
      <c r="Y157" s="142">
        <f t="shared" si="67"/>
        <v>0</v>
      </c>
      <c r="Z157" s="90">
        <f t="shared" si="75"/>
        <v>0</v>
      </c>
      <c r="AA157" s="90">
        <f t="shared" si="68"/>
        <v>0</v>
      </c>
      <c r="AB157" s="90" t="b">
        <f t="shared" si="79"/>
        <v>0</v>
      </c>
      <c r="AC157" s="90">
        <f t="shared" si="69"/>
        <v>0</v>
      </c>
      <c r="AD157" s="142">
        <f t="shared" si="70"/>
        <v>0</v>
      </c>
      <c r="AE157" s="142">
        <f t="shared" si="76"/>
        <v>0</v>
      </c>
      <c r="AF157" s="90">
        <f t="shared" si="71"/>
        <v>0</v>
      </c>
      <c r="AG157" s="90">
        <f t="shared" si="72"/>
        <v>0</v>
      </c>
    </row>
    <row r="158" spans="1:33" ht="24.75" customHeight="1" thickBot="1">
      <c r="A158" s="143">
        <v>16</v>
      </c>
      <c r="B158" s="7"/>
      <c r="C158" s="8"/>
      <c r="D158" s="9"/>
      <c r="E158" s="10"/>
      <c r="F158" s="11"/>
      <c r="G158" s="12"/>
      <c r="H158" s="144">
        <f t="shared" si="77"/>
        <v>0</v>
      </c>
      <c r="I158" s="145">
        <f t="shared" si="64"/>
        <v>0</v>
      </c>
      <c r="J158" s="20"/>
      <c r="K158" s="10"/>
      <c r="L158" s="21"/>
      <c r="M158" s="12"/>
      <c r="N158" s="144">
        <f t="shared" si="78"/>
        <v>0</v>
      </c>
      <c r="O158" s="146">
        <f t="shared" si="65"/>
        <v>0</v>
      </c>
      <c r="P158" s="40">
        <v>1</v>
      </c>
      <c r="Q158" s="25"/>
      <c r="R158" s="44">
        <v>1</v>
      </c>
      <c r="S158" s="20"/>
      <c r="T158" s="23"/>
      <c r="U158" s="147">
        <f t="shared" si="73"/>
        <v>0</v>
      </c>
      <c r="V158" s="146">
        <f t="shared" si="66"/>
        <v>0</v>
      </c>
      <c r="W158" s="141" t="str">
        <f t="shared" si="74"/>
        <v>NA</v>
      </c>
      <c r="Y158" s="142">
        <f t="shared" si="67"/>
        <v>0</v>
      </c>
      <c r="Z158" s="90">
        <f t="shared" si="75"/>
        <v>0</v>
      </c>
      <c r="AA158" s="90">
        <f t="shared" si="68"/>
        <v>0</v>
      </c>
      <c r="AB158" s="90" t="b">
        <f t="shared" si="79"/>
        <v>0</v>
      </c>
      <c r="AC158" s="90">
        <f t="shared" si="69"/>
        <v>0</v>
      </c>
      <c r="AD158" s="142">
        <f t="shared" si="70"/>
        <v>0</v>
      </c>
      <c r="AE158" s="142">
        <f t="shared" si="76"/>
        <v>0</v>
      </c>
      <c r="AF158" s="90">
        <f t="shared" si="71"/>
        <v>0</v>
      </c>
      <c r="AG158" s="90">
        <f t="shared" si="72"/>
        <v>0</v>
      </c>
    </row>
    <row r="159" spans="1:33" ht="24.75" customHeight="1" thickBot="1">
      <c r="A159" s="143">
        <v>17</v>
      </c>
      <c r="B159" s="7"/>
      <c r="C159" s="8"/>
      <c r="D159" s="9"/>
      <c r="E159" s="10"/>
      <c r="F159" s="11"/>
      <c r="G159" s="12"/>
      <c r="H159" s="144">
        <f t="shared" si="77"/>
        <v>0</v>
      </c>
      <c r="I159" s="145">
        <f t="shared" si="64"/>
        <v>0</v>
      </c>
      <c r="J159" s="20"/>
      <c r="K159" s="10"/>
      <c r="L159" s="21"/>
      <c r="M159" s="12"/>
      <c r="N159" s="144">
        <f t="shared" si="78"/>
        <v>0</v>
      </c>
      <c r="O159" s="146">
        <f t="shared" si="65"/>
        <v>0</v>
      </c>
      <c r="P159" s="40">
        <v>1</v>
      </c>
      <c r="Q159" s="25"/>
      <c r="R159" s="44">
        <v>1</v>
      </c>
      <c r="S159" s="20"/>
      <c r="T159" s="23"/>
      <c r="U159" s="147">
        <f t="shared" si="73"/>
        <v>0</v>
      </c>
      <c r="V159" s="146">
        <f t="shared" si="66"/>
        <v>0</v>
      </c>
      <c r="W159" s="141" t="str">
        <f t="shared" si="74"/>
        <v>NA</v>
      </c>
      <c r="Y159" s="142">
        <f t="shared" si="67"/>
        <v>0</v>
      </c>
      <c r="Z159" s="90">
        <f t="shared" si="75"/>
        <v>0</v>
      </c>
      <c r="AA159" s="90">
        <f t="shared" si="68"/>
        <v>0</v>
      </c>
      <c r="AB159" s="90" t="b">
        <f t="shared" si="79"/>
        <v>0</v>
      </c>
      <c r="AC159" s="90">
        <f t="shared" si="69"/>
        <v>0</v>
      </c>
      <c r="AD159" s="142">
        <f t="shared" si="70"/>
        <v>0</v>
      </c>
      <c r="AE159" s="142">
        <f t="shared" si="76"/>
        <v>0</v>
      </c>
      <c r="AF159" s="90">
        <f t="shared" si="71"/>
        <v>0</v>
      </c>
      <c r="AG159" s="90">
        <f t="shared" si="72"/>
        <v>0</v>
      </c>
    </row>
    <row r="160" spans="1:33" ht="24.75" customHeight="1" thickBot="1">
      <c r="A160" s="143">
        <v>18</v>
      </c>
      <c r="B160" s="7"/>
      <c r="C160" s="8"/>
      <c r="D160" s="9"/>
      <c r="E160" s="10"/>
      <c r="F160" s="11"/>
      <c r="G160" s="12"/>
      <c r="H160" s="144">
        <f t="shared" si="77"/>
        <v>0</v>
      </c>
      <c r="I160" s="145">
        <f t="shared" si="64"/>
        <v>0</v>
      </c>
      <c r="J160" s="20"/>
      <c r="K160" s="10"/>
      <c r="L160" s="21"/>
      <c r="M160" s="12"/>
      <c r="N160" s="144">
        <f t="shared" si="78"/>
        <v>0</v>
      </c>
      <c r="O160" s="146">
        <f t="shared" si="65"/>
        <v>0</v>
      </c>
      <c r="P160" s="41">
        <v>1</v>
      </c>
      <c r="Q160" s="25"/>
      <c r="R160" s="44">
        <v>1</v>
      </c>
      <c r="S160" s="20"/>
      <c r="T160" s="23"/>
      <c r="U160" s="147">
        <f t="shared" si="73"/>
        <v>0</v>
      </c>
      <c r="V160" s="146">
        <f t="shared" si="66"/>
        <v>0</v>
      </c>
      <c r="W160" s="141" t="str">
        <f t="shared" si="74"/>
        <v>NA</v>
      </c>
      <c r="Y160" s="142">
        <f t="shared" si="67"/>
        <v>0</v>
      </c>
      <c r="Z160" s="90">
        <f t="shared" si="75"/>
        <v>0</v>
      </c>
      <c r="AA160" s="90">
        <f t="shared" si="68"/>
        <v>0</v>
      </c>
      <c r="AB160" s="90" t="b">
        <f t="shared" si="79"/>
        <v>0</v>
      </c>
      <c r="AC160" s="90">
        <f t="shared" si="69"/>
        <v>0</v>
      </c>
      <c r="AD160" s="142">
        <f t="shared" si="70"/>
        <v>0</v>
      </c>
      <c r="AE160" s="142">
        <f t="shared" si="76"/>
        <v>0</v>
      </c>
      <c r="AF160" s="90">
        <f t="shared" si="71"/>
        <v>0</v>
      </c>
      <c r="AG160" s="90">
        <f t="shared" si="72"/>
        <v>0</v>
      </c>
    </row>
    <row r="161" spans="1:33" ht="24.75" customHeight="1" thickBot="1">
      <c r="A161" s="143">
        <v>19</v>
      </c>
      <c r="B161" s="7"/>
      <c r="C161" s="8"/>
      <c r="D161" s="9"/>
      <c r="E161" s="10"/>
      <c r="F161" s="11"/>
      <c r="G161" s="12"/>
      <c r="H161" s="144">
        <f t="shared" si="77"/>
        <v>0</v>
      </c>
      <c r="I161" s="145">
        <f t="shared" si="64"/>
        <v>0</v>
      </c>
      <c r="J161" s="20"/>
      <c r="K161" s="10"/>
      <c r="L161" s="21"/>
      <c r="M161" s="12"/>
      <c r="N161" s="144">
        <f t="shared" si="78"/>
        <v>0</v>
      </c>
      <c r="O161" s="146">
        <f t="shared" si="65"/>
        <v>0</v>
      </c>
      <c r="P161" s="41">
        <v>1</v>
      </c>
      <c r="Q161" s="25"/>
      <c r="R161" s="44">
        <v>1</v>
      </c>
      <c r="S161" s="20"/>
      <c r="T161" s="23"/>
      <c r="U161" s="147">
        <f t="shared" si="73"/>
        <v>0</v>
      </c>
      <c r="V161" s="146">
        <f t="shared" si="66"/>
        <v>0</v>
      </c>
      <c r="W161" s="141" t="str">
        <f t="shared" si="74"/>
        <v>NA</v>
      </c>
      <c r="X161" s="91"/>
      <c r="Y161" s="142">
        <f t="shared" si="67"/>
        <v>0</v>
      </c>
      <c r="Z161" s="90">
        <f t="shared" si="75"/>
        <v>0</v>
      </c>
      <c r="AA161" s="90">
        <f t="shared" si="68"/>
        <v>0</v>
      </c>
      <c r="AB161" s="90" t="b">
        <f t="shared" si="79"/>
        <v>0</v>
      </c>
      <c r="AC161" s="90">
        <f t="shared" si="69"/>
        <v>0</v>
      </c>
      <c r="AD161" s="142">
        <f t="shared" si="70"/>
        <v>0</v>
      </c>
      <c r="AE161" s="142">
        <f t="shared" si="76"/>
        <v>0</v>
      </c>
      <c r="AF161" s="90">
        <f t="shared" si="71"/>
        <v>0</v>
      </c>
      <c r="AG161" s="90">
        <f t="shared" si="72"/>
        <v>0</v>
      </c>
    </row>
    <row r="162" spans="1:33" ht="24.75" customHeight="1" thickBot="1">
      <c r="A162" s="149">
        <v>20</v>
      </c>
      <c r="B162" s="13"/>
      <c r="C162" s="14"/>
      <c r="D162" s="15"/>
      <c r="E162" s="16"/>
      <c r="F162" s="17"/>
      <c r="G162" s="18"/>
      <c r="H162" s="150">
        <f>F162*D162</f>
        <v>0</v>
      </c>
      <c r="I162" s="151">
        <f t="shared" si="64"/>
        <v>0</v>
      </c>
      <c r="J162" s="22"/>
      <c r="K162" s="16"/>
      <c r="L162" s="17"/>
      <c r="M162" s="18"/>
      <c r="N162" s="150">
        <f>L162*J162</f>
        <v>0</v>
      </c>
      <c r="O162" s="152">
        <f t="shared" si="65"/>
        <v>0</v>
      </c>
      <c r="P162" s="42">
        <v>1</v>
      </c>
      <c r="Q162" s="14"/>
      <c r="R162" s="45">
        <v>1</v>
      </c>
      <c r="S162" s="22"/>
      <c r="T162" s="24"/>
      <c r="U162" s="153">
        <f t="shared" si="73"/>
        <v>0</v>
      </c>
      <c r="V162" s="154">
        <f t="shared" si="66"/>
        <v>0</v>
      </c>
      <c r="W162" s="141" t="str">
        <f t="shared" si="74"/>
        <v>NA</v>
      </c>
      <c r="X162" s="91"/>
      <c r="Y162" s="142">
        <f t="shared" si="67"/>
        <v>0</v>
      </c>
      <c r="Z162" s="90">
        <f>IF(OR(P162=3,P162=4),T162,0)</f>
        <v>0</v>
      </c>
      <c r="AA162" s="90">
        <f t="shared" si="68"/>
        <v>0</v>
      </c>
      <c r="AB162" s="90" t="b">
        <f t="shared" si="79"/>
        <v>0</v>
      </c>
      <c r="AC162" s="90">
        <f t="shared" si="69"/>
        <v>0</v>
      </c>
      <c r="AD162" s="142">
        <f t="shared" si="70"/>
        <v>0</v>
      </c>
      <c r="AE162" s="142">
        <f t="shared" si="76"/>
        <v>0</v>
      </c>
      <c r="AF162" s="90">
        <f t="shared" si="71"/>
        <v>0</v>
      </c>
      <c r="AG162" s="90">
        <f t="shared" si="72"/>
        <v>0</v>
      </c>
    </row>
    <row r="163" spans="1:33" ht="24.75" customHeight="1" thickBot="1">
      <c r="A163" s="156"/>
      <c r="B163" s="156"/>
      <c r="C163" s="157"/>
      <c r="D163" s="158">
        <f>SUM(D143:D162)</f>
        <v>0</v>
      </c>
      <c r="E163" s="159"/>
      <c r="F163" s="160"/>
      <c r="G163" s="160"/>
      <c r="H163" s="161">
        <f>SUM(H143:H162)</f>
        <v>0</v>
      </c>
      <c r="I163" s="162">
        <f>SUM(I143:I162)</f>
        <v>0</v>
      </c>
      <c r="J163" s="158">
        <f>SUM(J143:J162)</f>
        <v>0</v>
      </c>
      <c r="K163" s="163"/>
      <c r="L163" s="160"/>
      <c r="M163" s="160"/>
      <c r="N163" s="161">
        <f>SUM(N143:N162)</f>
        <v>0</v>
      </c>
      <c r="O163" s="164">
        <f>SUM(O143:O162)</f>
        <v>0</v>
      </c>
      <c r="P163" s="165"/>
      <c r="Q163" s="166">
        <f>SUM(Q143:Q162)</f>
        <v>0</v>
      </c>
      <c r="R163" s="158"/>
      <c r="S163" s="167">
        <f>SUM(S143:S162)</f>
        <v>0</v>
      </c>
      <c r="T163" s="167">
        <f>SUM(T143:T162)</f>
        <v>0</v>
      </c>
      <c r="U163" s="168">
        <f>SUM(U143:U162)</f>
        <v>0</v>
      </c>
      <c r="V163" s="169">
        <f>SUM(V143:V162)</f>
        <v>0</v>
      </c>
      <c r="W163" s="170">
        <f>SUM(W143:W162)</f>
        <v>0</v>
      </c>
      <c r="Y163" s="142">
        <f>SUM(Y143:Y162)</f>
        <v>0</v>
      </c>
      <c r="Z163" s="90">
        <f>SUM(Z143:Z162)</f>
        <v>0</v>
      </c>
      <c r="AA163" s="90">
        <f>SUM(AA143:AA162)</f>
        <v>0</v>
      </c>
      <c r="AD163" s="90">
        <f>SUM(AD143:AD162)</f>
        <v>0</v>
      </c>
      <c r="AE163" s="90">
        <f>SUM(AE143:AE162)</f>
        <v>0</v>
      </c>
      <c r="AF163" s="90">
        <f>SUM(AF143:AF162)</f>
        <v>0</v>
      </c>
      <c r="AG163" s="90">
        <f>SUM(AG143:AG162)</f>
        <v>0</v>
      </c>
    </row>
    <row r="164" ht="12.75">
      <c r="A164" s="171" t="s">
        <v>906</v>
      </c>
    </row>
    <row r="165" ht="12.75" hidden="1"/>
    <row r="166" ht="12.75" hidden="1"/>
    <row r="167" ht="12.75" hidden="1"/>
    <row r="168" ht="12.75" hidden="1"/>
    <row r="169" ht="12.75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</sheetData>
  <sheetProtection selectLockedCells="1"/>
  <mergeCells count="38">
    <mergeCell ref="U7:W7"/>
    <mergeCell ref="S7:T7"/>
    <mergeCell ref="C4:E4"/>
    <mergeCell ref="C5:E5"/>
    <mergeCell ref="D7:I7"/>
    <mergeCell ref="I4:K4"/>
    <mergeCell ref="J7:R7"/>
    <mergeCell ref="R4:V4"/>
    <mergeCell ref="C78:E78"/>
    <mergeCell ref="I78:K78"/>
    <mergeCell ref="C48:E48"/>
    <mergeCell ref="I48:K48"/>
    <mergeCell ref="C49:E49"/>
    <mergeCell ref="D51:I51"/>
    <mergeCell ref="J51:R51"/>
    <mergeCell ref="C108:E108"/>
    <mergeCell ref="I108:K108"/>
    <mergeCell ref="C109:E109"/>
    <mergeCell ref="C79:E79"/>
    <mergeCell ref="D81:I81"/>
    <mergeCell ref="J81:R81"/>
    <mergeCell ref="C138:E138"/>
    <mergeCell ref="I138:K138"/>
    <mergeCell ref="C139:E139"/>
    <mergeCell ref="D141:I141"/>
    <mergeCell ref="J141:R141"/>
    <mergeCell ref="D111:I111"/>
    <mergeCell ref="J111:R111"/>
    <mergeCell ref="L40:X41"/>
    <mergeCell ref="L42:X43"/>
    <mergeCell ref="S141:T141"/>
    <mergeCell ref="U141:W141"/>
    <mergeCell ref="U81:W81"/>
    <mergeCell ref="S81:T81"/>
    <mergeCell ref="S51:T51"/>
    <mergeCell ref="U51:W51"/>
    <mergeCell ref="S111:T111"/>
    <mergeCell ref="U111:W111"/>
  </mergeCells>
  <printOptions horizontalCentered="1"/>
  <pageMargins left="0" right="0" top="0" bottom="0" header="0" footer="0"/>
  <pageSetup fitToHeight="5" horizontalDpi="600" verticalDpi="600" orientation="landscape" scale="60" r:id="rId2"/>
  <rowBreaks count="4" manualBreakCount="4">
    <brk id="44" max="23" man="1"/>
    <brk id="74" max="23" man="1"/>
    <brk id="104" max="23" man="1"/>
    <brk id="134" max="2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7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:G4"/>
    </sheetView>
  </sheetViews>
  <sheetFormatPr defaultColWidth="9.125" defaultRowHeight="12"/>
  <cols>
    <col min="1" max="1" width="15.125" style="50" customWidth="1"/>
    <col min="2" max="2" width="16.625" style="50" customWidth="1"/>
    <col min="3" max="3" width="11.125" style="50" bestFit="1" customWidth="1"/>
    <col min="4" max="4" width="8.00390625" style="50" bestFit="1" customWidth="1"/>
    <col min="5" max="5" width="6.375" style="50" bestFit="1" customWidth="1"/>
    <col min="6" max="6" width="62.75390625" style="87" customWidth="1"/>
    <col min="7" max="7" width="6.75390625" style="88" bestFit="1" customWidth="1"/>
    <col min="8" max="16384" width="9.125" style="50" customWidth="1"/>
  </cols>
  <sheetData>
    <row r="1" spans="1:7" s="49" customFormat="1" ht="23.25" thickBot="1">
      <c r="A1" s="46" t="s">
        <v>624</v>
      </c>
      <c r="B1" s="47" t="s">
        <v>625</v>
      </c>
      <c r="C1" s="47" t="s">
        <v>334</v>
      </c>
      <c r="D1" s="47" t="s">
        <v>626</v>
      </c>
      <c r="E1" s="47" t="s">
        <v>627</v>
      </c>
      <c r="F1" s="47" t="s">
        <v>333</v>
      </c>
      <c r="G1" s="48" t="s">
        <v>628</v>
      </c>
    </row>
    <row r="2" spans="1:7" ht="16.5" thickBot="1">
      <c r="A2" s="212" t="s">
        <v>335</v>
      </c>
      <c r="B2" s="213"/>
      <c r="C2" s="213"/>
      <c r="D2" s="213"/>
      <c r="E2" s="213"/>
      <c r="F2" s="213"/>
      <c r="G2" s="214"/>
    </row>
    <row r="3" spans="1:7" ht="11.25">
      <c r="A3" s="61" t="s">
        <v>336</v>
      </c>
      <c r="B3" s="62" t="s">
        <v>337</v>
      </c>
      <c r="C3" s="62" t="s">
        <v>339</v>
      </c>
      <c r="D3" s="63">
        <v>10</v>
      </c>
      <c r="E3" s="63">
        <v>1</v>
      </c>
      <c r="F3" s="64" t="s">
        <v>338</v>
      </c>
      <c r="G3" s="65">
        <v>0.016</v>
      </c>
    </row>
    <row r="4" spans="1:7" ht="11.25">
      <c r="A4" s="61" t="s">
        <v>340</v>
      </c>
      <c r="B4" s="62" t="s">
        <v>341</v>
      </c>
      <c r="C4" s="62" t="s">
        <v>339</v>
      </c>
      <c r="D4" s="63">
        <v>16</v>
      </c>
      <c r="E4" s="63">
        <v>1</v>
      </c>
      <c r="F4" s="64" t="s">
        <v>342</v>
      </c>
      <c r="G4" s="65">
        <v>0.026</v>
      </c>
    </row>
    <row r="5" spans="1:7" ht="11.25">
      <c r="A5" s="61" t="s">
        <v>343</v>
      </c>
      <c r="B5" s="62" t="s">
        <v>344</v>
      </c>
      <c r="C5" s="62" t="s">
        <v>339</v>
      </c>
      <c r="D5" s="63">
        <v>21</v>
      </c>
      <c r="E5" s="63">
        <v>1</v>
      </c>
      <c r="F5" s="64" t="s">
        <v>1117</v>
      </c>
      <c r="G5" s="65">
        <v>0.026</v>
      </c>
    </row>
    <row r="6" spans="1:7" ht="11.25">
      <c r="A6" s="61" t="s">
        <v>1118</v>
      </c>
      <c r="B6" s="62" t="s">
        <v>1119</v>
      </c>
      <c r="C6" s="62" t="s">
        <v>339</v>
      </c>
      <c r="D6" s="63">
        <v>28</v>
      </c>
      <c r="E6" s="63">
        <v>1</v>
      </c>
      <c r="F6" s="64" t="s">
        <v>1120</v>
      </c>
      <c r="G6" s="65">
        <v>0.035</v>
      </c>
    </row>
    <row r="7" spans="1:7" ht="11.25">
      <c r="A7" s="61" t="s">
        <v>1121</v>
      </c>
      <c r="B7" s="62" t="s">
        <v>1122</v>
      </c>
      <c r="C7" s="62" t="s">
        <v>339</v>
      </c>
      <c r="D7" s="63">
        <v>38</v>
      </c>
      <c r="E7" s="63">
        <v>1</v>
      </c>
      <c r="F7" s="64" t="s">
        <v>1123</v>
      </c>
      <c r="G7" s="65">
        <v>0.046</v>
      </c>
    </row>
    <row r="8" spans="1:7" ht="11.25">
      <c r="A8" s="61" t="s">
        <v>1124</v>
      </c>
      <c r="B8" s="62" t="s">
        <v>1125</v>
      </c>
      <c r="C8" s="62" t="s">
        <v>339</v>
      </c>
      <c r="D8" s="63">
        <v>10</v>
      </c>
      <c r="E8" s="63">
        <v>1</v>
      </c>
      <c r="F8" s="64" t="s">
        <v>1126</v>
      </c>
      <c r="G8" s="65">
        <v>0.015</v>
      </c>
    </row>
    <row r="9" spans="1:7" ht="11.25">
      <c r="A9" s="61" t="s">
        <v>1127</v>
      </c>
      <c r="B9" s="62" t="s">
        <v>1128</v>
      </c>
      <c r="C9" s="62" t="s">
        <v>339</v>
      </c>
      <c r="D9" s="63">
        <v>13</v>
      </c>
      <c r="E9" s="63">
        <v>1</v>
      </c>
      <c r="F9" s="64" t="s">
        <v>1129</v>
      </c>
      <c r="G9" s="65">
        <v>0.017</v>
      </c>
    </row>
    <row r="10" spans="1:7" ht="11.25">
      <c r="A10" s="61" t="s">
        <v>1056</v>
      </c>
      <c r="B10" s="62" t="s">
        <v>1128</v>
      </c>
      <c r="C10" s="62" t="s">
        <v>1487</v>
      </c>
      <c r="D10" s="63">
        <v>13</v>
      </c>
      <c r="E10" s="63">
        <v>1</v>
      </c>
      <c r="F10" s="64" t="s">
        <v>1486</v>
      </c>
      <c r="G10" s="65">
        <v>0.015</v>
      </c>
    </row>
    <row r="11" spans="1:7" ht="11.25">
      <c r="A11" s="61" t="s">
        <v>1488</v>
      </c>
      <c r="B11" s="62" t="s">
        <v>1128</v>
      </c>
      <c r="C11" s="62" t="s">
        <v>339</v>
      </c>
      <c r="D11" s="63">
        <v>13</v>
      </c>
      <c r="E11" s="63">
        <v>2</v>
      </c>
      <c r="F11" s="64" t="s">
        <v>1489</v>
      </c>
      <c r="G11" s="65">
        <v>0.031</v>
      </c>
    </row>
    <row r="12" spans="1:7" ht="11.25">
      <c r="A12" s="61" t="s">
        <v>1490</v>
      </c>
      <c r="B12" s="62" t="s">
        <v>1128</v>
      </c>
      <c r="C12" s="62" t="s">
        <v>1487</v>
      </c>
      <c r="D12" s="63">
        <v>13</v>
      </c>
      <c r="E12" s="63">
        <v>2</v>
      </c>
      <c r="F12" s="64" t="s">
        <v>1491</v>
      </c>
      <c r="G12" s="65">
        <v>0.028</v>
      </c>
    </row>
    <row r="13" spans="1:7" ht="11.25">
      <c r="A13" s="61" t="s">
        <v>1492</v>
      </c>
      <c r="B13" s="62" t="s">
        <v>1128</v>
      </c>
      <c r="C13" s="62" t="s">
        <v>339</v>
      </c>
      <c r="D13" s="63">
        <v>13</v>
      </c>
      <c r="E13" s="63">
        <v>3</v>
      </c>
      <c r="F13" s="64" t="s">
        <v>1493</v>
      </c>
      <c r="G13" s="65">
        <v>0.048</v>
      </c>
    </row>
    <row r="14" spans="1:7" ht="11.25">
      <c r="A14" s="61" t="s">
        <v>1494</v>
      </c>
      <c r="B14" s="62" t="s">
        <v>1495</v>
      </c>
      <c r="C14" s="62" t="s">
        <v>339</v>
      </c>
      <c r="D14" s="63">
        <v>15</v>
      </c>
      <c r="E14" s="63">
        <v>1</v>
      </c>
      <c r="F14" s="64" t="s">
        <v>1496</v>
      </c>
      <c r="G14" s="65">
        <v>0.02</v>
      </c>
    </row>
    <row r="15" spans="1:7" ht="11.25">
      <c r="A15" s="61" t="s">
        <v>1497</v>
      </c>
      <c r="B15" s="62" t="s">
        <v>1498</v>
      </c>
      <c r="C15" s="62" t="s">
        <v>339</v>
      </c>
      <c r="D15" s="63">
        <v>17</v>
      </c>
      <c r="E15" s="63">
        <v>1</v>
      </c>
      <c r="F15" s="64" t="s">
        <v>1499</v>
      </c>
      <c r="G15" s="65">
        <v>0.024</v>
      </c>
    </row>
    <row r="16" spans="1:7" ht="11.25">
      <c r="A16" s="61" t="s">
        <v>1500</v>
      </c>
      <c r="B16" s="62" t="s">
        <v>1498</v>
      </c>
      <c r="C16" s="62" t="s">
        <v>339</v>
      </c>
      <c r="D16" s="63">
        <v>17</v>
      </c>
      <c r="E16" s="63">
        <v>2</v>
      </c>
      <c r="F16" s="64" t="s">
        <v>1501</v>
      </c>
      <c r="G16" s="65">
        <v>0.048</v>
      </c>
    </row>
    <row r="17" spans="1:7" ht="11.25">
      <c r="A17" s="61" t="s">
        <v>1502</v>
      </c>
      <c r="B17" s="62" t="s">
        <v>1503</v>
      </c>
      <c r="C17" s="62" t="s">
        <v>339</v>
      </c>
      <c r="D17" s="63">
        <v>18</v>
      </c>
      <c r="E17" s="63">
        <v>1</v>
      </c>
      <c r="F17" s="64" t="s">
        <v>1504</v>
      </c>
      <c r="G17" s="65">
        <v>0.026</v>
      </c>
    </row>
    <row r="18" spans="1:7" ht="11.25">
      <c r="A18" s="61" t="s">
        <v>1505</v>
      </c>
      <c r="B18" s="62" t="s">
        <v>1503</v>
      </c>
      <c r="C18" s="62" t="s">
        <v>1487</v>
      </c>
      <c r="D18" s="63">
        <v>18</v>
      </c>
      <c r="E18" s="63">
        <v>1</v>
      </c>
      <c r="F18" s="64" t="s">
        <v>1506</v>
      </c>
      <c r="G18" s="65">
        <v>0.02</v>
      </c>
    </row>
    <row r="19" spans="1:7" ht="11.25">
      <c r="A19" s="61" t="s">
        <v>1507</v>
      </c>
      <c r="B19" s="62" t="s">
        <v>1503</v>
      </c>
      <c r="C19" s="62" t="s">
        <v>339</v>
      </c>
      <c r="D19" s="63">
        <v>18</v>
      </c>
      <c r="E19" s="63">
        <v>2</v>
      </c>
      <c r="F19" s="64" t="s">
        <v>1508</v>
      </c>
      <c r="G19" s="65">
        <v>0.045</v>
      </c>
    </row>
    <row r="20" spans="1:7" ht="11.25">
      <c r="A20" s="61" t="s">
        <v>1509</v>
      </c>
      <c r="B20" s="62" t="s">
        <v>1503</v>
      </c>
      <c r="C20" s="62" t="s">
        <v>1487</v>
      </c>
      <c r="D20" s="63">
        <v>18</v>
      </c>
      <c r="E20" s="63">
        <v>2</v>
      </c>
      <c r="F20" s="64" t="s">
        <v>1510</v>
      </c>
      <c r="G20" s="65">
        <v>0.038</v>
      </c>
    </row>
    <row r="21" spans="1:7" ht="11.25">
      <c r="A21" s="61" t="s">
        <v>1511</v>
      </c>
      <c r="B21" s="62" t="s">
        <v>1503</v>
      </c>
      <c r="C21" s="62" t="s">
        <v>339</v>
      </c>
      <c r="D21" s="63">
        <v>18</v>
      </c>
      <c r="E21" s="63">
        <v>2</v>
      </c>
      <c r="F21" s="64" t="s">
        <v>1512</v>
      </c>
      <c r="G21" s="65">
        <v>0.09</v>
      </c>
    </row>
    <row r="22" spans="1:7" ht="11.25">
      <c r="A22" s="61" t="s">
        <v>1513</v>
      </c>
      <c r="B22" s="62" t="s">
        <v>1514</v>
      </c>
      <c r="C22" s="62" t="s">
        <v>339</v>
      </c>
      <c r="D22" s="63">
        <v>20</v>
      </c>
      <c r="E22" s="63">
        <v>1</v>
      </c>
      <c r="F22" s="64" t="s">
        <v>1515</v>
      </c>
      <c r="G22" s="65">
        <v>0.023</v>
      </c>
    </row>
    <row r="23" spans="1:7" ht="11.25">
      <c r="A23" s="61" t="s">
        <v>1516</v>
      </c>
      <c r="B23" s="62" t="s">
        <v>1514</v>
      </c>
      <c r="C23" s="62" t="s">
        <v>339</v>
      </c>
      <c r="D23" s="63">
        <v>20</v>
      </c>
      <c r="E23" s="63">
        <v>2</v>
      </c>
      <c r="F23" s="64" t="s">
        <v>1517</v>
      </c>
      <c r="G23" s="65">
        <v>0.046</v>
      </c>
    </row>
    <row r="24" spans="1:7" ht="11.25">
      <c r="A24" s="61" t="s">
        <v>1518</v>
      </c>
      <c r="B24" s="62" t="s">
        <v>1519</v>
      </c>
      <c r="C24" s="62" t="s">
        <v>339</v>
      </c>
      <c r="D24" s="63">
        <v>22</v>
      </c>
      <c r="E24" s="63">
        <v>1</v>
      </c>
      <c r="F24" s="64" t="s">
        <v>1520</v>
      </c>
      <c r="G24" s="65">
        <v>0.024</v>
      </c>
    </row>
    <row r="25" spans="1:7" ht="11.25">
      <c r="A25" s="61" t="s">
        <v>1521</v>
      </c>
      <c r="B25" s="62" t="s">
        <v>1519</v>
      </c>
      <c r="C25" s="62" t="s">
        <v>339</v>
      </c>
      <c r="D25" s="63">
        <v>22</v>
      </c>
      <c r="E25" s="63">
        <v>2</v>
      </c>
      <c r="F25" s="64" t="s">
        <v>1522</v>
      </c>
      <c r="G25" s="65">
        <v>0.048</v>
      </c>
    </row>
    <row r="26" spans="1:7" ht="11.25">
      <c r="A26" s="61" t="s">
        <v>1523</v>
      </c>
      <c r="B26" s="62" t="s">
        <v>1519</v>
      </c>
      <c r="C26" s="62" t="s">
        <v>339</v>
      </c>
      <c r="D26" s="63">
        <v>22</v>
      </c>
      <c r="E26" s="63">
        <v>3</v>
      </c>
      <c r="F26" s="64" t="s">
        <v>1524</v>
      </c>
      <c r="G26" s="65">
        <v>0.072</v>
      </c>
    </row>
    <row r="27" spans="1:7" ht="11.25">
      <c r="A27" s="61" t="s">
        <v>1525</v>
      </c>
      <c r="B27" s="62" t="s">
        <v>1526</v>
      </c>
      <c r="C27" s="62" t="s">
        <v>339</v>
      </c>
      <c r="D27" s="63">
        <v>25</v>
      </c>
      <c r="E27" s="63">
        <v>1</v>
      </c>
      <c r="F27" s="64" t="s">
        <v>1286</v>
      </c>
      <c r="G27" s="65">
        <v>0.033</v>
      </c>
    </row>
    <row r="28" spans="1:7" ht="11.25">
      <c r="A28" s="61" t="s">
        <v>1287</v>
      </c>
      <c r="B28" s="62" t="s">
        <v>1526</v>
      </c>
      <c r="C28" s="62" t="s">
        <v>339</v>
      </c>
      <c r="D28" s="63">
        <v>25</v>
      </c>
      <c r="E28" s="63">
        <v>2</v>
      </c>
      <c r="F28" s="64" t="s">
        <v>1288</v>
      </c>
      <c r="G28" s="65">
        <v>0.066</v>
      </c>
    </row>
    <row r="29" spans="1:7" ht="11.25">
      <c r="A29" s="61" t="s">
        <v>1289</v>
      </c>
      <c r="B29" s="62" t="s">
        <v>1299</v>
      </c>
      <c r="C29" s="62" t="s">
        <v>339</v>
      </c>
      <c r="D29" s="63">
        <v>26</v>
      </c>
      <c r="E29" s="63">
        <v>1</v>
      </c>
      <c r="F29" s="64" t="s">
        <v>1300</v>
      </c>
      <c r="G29" s="65">
        <v>0.033</v>
      </c>
    </row>
    <row r="30" spans="1:7" ht="11.25">
      <c r="A30" s="61" t="s">
        <v>1301</v>
      </c>
      <c r="B30" s="62" t="s">
        <v>1299</v>
      </c>
      <c r="C30" s="62" t="s">
        <v>1487</v>
      </c>
      <c r="D30" s="63">
        <v>26</v>
      </c>
      <c r="E30" s="63">
        <v>1</v>
      </c>
      <c r="F30" s="64" t="s">
        <v>1302</v>
      </c>
      <c r="G30" s="65">
        <v>0.027</v>
      </c>
    </row>
    <row r="31" spans="1:7" ht="11.25">
      <c r="A31" s="61" t="s">
        <v>1303</v>
      </c>
      <c r="B31" s="62" t="s">
        <v>1299</v>
      </c>
      <c r="C31" s="62" t="s">
        <v>339</v>
      </c>
      <c r="D31" s="63">
        <v>26</v>
      </c>
      <c r="E31" s="63">
        <v>2</v>
      </c>
      <c r="F31" s="64" t="s">
        <v>1304</v>
      </c>
      <c r="G31" s="65">
        <v>0.066</v>
      </c>
    </row>
    <row r="32" spans="1:7" ht="11.25">
      <c r="A32" s="61" t="s">
        <v>1305</v>
      </c>
      <c r="B32" s="62" t="s">
        <v>1299</v>
      </c>
      <c r="C32" s="62" t="s">
        <v>1487</v>
      </c>
      <c r="D32" s="63">
        <v>26</v>
      </c>
      <c r="E32" s="63">
        <v>2</v>
      </c>
      <c r="F32" s="64" t="s">
        <v>1306</v>
      </c>
      <c r="G32" s="65">
        <v>0.05</v>
      </c>
    </row>
    <row r="33" spans="1:7" ht="11.25">
      <c r="A33" s="61" t="s">
        <v>1307</v>
      </c>
      <c r="B33" s="62" t="s">
        <v>1299</v>
      </c>
      <c r="C33" s="62" t="s">
        <v>339</v>
      </c>
      <c r="D33" s="63">
        <v>26</v>
      </c>
      <c r="E33" s="63">
        <v>3</v>
      </c>
      <c r="F33" s="64" t="s">
        <v>1319</v>
      </c>
      <c r="G33" s="65">
        <v>0.099</v>
      </c>
    </row>
    <row r="34" spans="1:7" ht="11.25">
      <c r="A34" s="61" t="s">
        <v>1320</v>
      </c>
      <c r="B34" s="62" t="s">
        <v>1299</v>
      </c>
      <c r="C34" s="62" t="s">
        <v>1487</v>
      </c>
      <c r="D34" s="63">
        <v>26</v>
      </c>
      <c r="E34" s="63">
        <v>6</v>
      </c>
      <c r="F34" s="64" t="s">
        <v>1321</v>
      </c>
      <c r="G34" s="65">
        <v>0.15</v>
      </c>
    </row>
    <row r="35" spans="1:7" ht="11.25">
      <c r="A35" s="61" t="s">
        <v>1322</v>
      </c>
      <c r="B35" s="62" t="s">
        <v>1323</v>
      </c>
      <c r="C35" s="62" t="s">
        <v>339</v>
      </c>
      <c r="D35" s="63">
        <v>28</v>
      </c>
      <c r="E35" s="63">
        <v>1</v>
      </c>
      <c r="F35" s="64" t="s">
        <v>1324</v>
      </c>
      <c r="G35" s="65">
        <v>0.033</v>
      </c>
    </row>
    <row r="36" spans="1:7" ht="11.25">
      <c r="A36" s="61" t="s">
        <v>1325</v>
      </c>
      <c r="B36" s="62" t="s">
        <v>1326</v>
      </c>
      <c r="C36" s="62" t="s">
        <v>339</v>
      </c>
      <c r="D36" s="63">
        <v>9</v>
      </c>
      <c r="E36" s="63">
        <v>1</v>
      </c>
      <c r="F36" s="64" t="s">
        <v>1327</v>
      </c>
      <c r="G36" s="65">
        <v>0.014</v>
      </c>
    </row>
    <row r="37" spans="1:7" ht="11.25">
      <c r="A37" s="61" t="s">
        <v>1328</v>
      </c>
      <c r="B37" s="62" t="s">
        <v>1326</v>
      </c>
      <c r="C37" s="62" t="s">
        <v>339</v>
      </c>
      <c r="D37" s="63">
        <v>9</v>
      </c>
      <c r="E37" s="63">
        <v>2</v>
      </c>
      <c r="F37" s="64" t="s">
        <v>1329</v>
      </c>
      <c r="G37" s="65">
        <v>0.023</v>
      </c>
    </row>
    <row r="38" spans="1:7" ht="11.25">
      <c r="A38" s="61" t="s">
        <v>1330</v>
      </c>
      <c r="B38" s="62" t="s">
        <v>1331</v>
      </c>
      <c r="C38" s="62" t="s">
        <v>339</v>
      </c>
      <c r="D38" s="63">
        <v>13</v>
      </c>
      <c r="E38" s="63">
        <v>1</v>
      </c>
      <c r="F38" s="64" t="s">
        <v>1332</v>
      </c>
      <c r="G38" s="65">
        <v>0.017</v>
      </c>
    </row>
    <row r="39" spans="1:7" ht="11.25">
      <c r="A39" s="61" t="s">
        <v>1333</v>
      </c>
      <c r="B39" s="62" t="s">
        <v>1331</v>
      </c>
      <c r="C39" s="62" t="s">
        <v>339</v>
      </c>
      <c r="D39" s="63">
        <v>13</v>
      </c>
      <c r="E39" s="63">
        <v>2</v>
      </c>
      <c r="F39" s="64" t="s">
        <v>1334</v>
      </c>
      <c r="G39" s="65">
        <v>0.031</v>
      </c>
    </row>
    <row r="40" spans="1:7" ht="11.25">
      <c r="A40" s="61" t="s">
        <v>1335</v>
      </c>
      <c r="B40" s="62" t="s">
        <v>1331</v>
      </c>
      <c r="C40" s="62" t="s">
        <v>339</v>
      </c>
      <c r="D40" s="63">
        <v>13</v>
      </c>
      <c r="E40" s="63">
        <v>3</v>
      </c>
      <c r="F40" s="64" t="s">
        <v>1336</v>
      </c>
      <c r="G40" s="65">
        <v>0.048</v>
      </c>
    </row>
    <row r="41" spans="1:7" ht="11.25">
      <c r="A41" s="61" t="s">
        <v>1337</v>
      </c>
      <c r="B41" s="62" t="s">
        <v>1338</v>
      </c>
      <c r="C41" s="62" t="s">
        <v>339</v>
      </c>
      <c r="D41" s="63">
        <v>18</v>
      </c>
      <c r="E41" s="63">
        <v>1</v>
      </c>
      <c r="F41" s="64" t="s">
        <v>1339</v>
      </c>
      <c r="G41" s="65">
        <v>0.024</v>
      </c>
    </row>
    <row r="42" spans="1:7" ht="11.25">
      <c r="A42" s="61" t="s">
        <v>1340</v>
      </c>
      <c r="B42" s="62" t="s">
        <v>1341</v>
      </c>
      <c r="C42" s="62" t="s">
        <v>339</v>
      </c>
      <c r="D42" s="63">
        <v>22</v>
      </c>
      <c r="E42" s="63">
        <v>1</v>
      </c>
      <c r="F42" s="64" t="s">
        <v>1342</v>
      </c>
      <c r="G42" s="65">
        <v>0.027</v>
      </c>
    </row>
    <row r="43" spans="1:7" ht="11.25">
      <c r="A43" s="61" t="s">
        <v>1343</v>
      </c>
      <c r="B43" s="62" t="s">
        <v>1341</v>
      </c>
      <c r="C43" s="62" t="s">
        <v>339</v>
      </c>
      <c r="D43" s="63">
        <v>22</v>
      </c>
      <c r="E43" s="63">
        <v>2</v>
      </c>
      <c r="F43" s="64" t="s">
        <v>1344</v>
      </c>
      <c r="G43" s="65">
        <v>0.054</v>
      </c>
    </row>
    <row r="44" spans="1:7" ht="11.25">
      <c r="A44" s="61" t="s">
        <v>1345</v>
      </c>
      <c r="B44" s="62" t="s">
        <v>1341</v>
      </c>
      <c r="C44" s="62" t="s">
        <v>339</v>
      </c>
      <c r="D44" s="63">
        <v>22</v>
      </c>
      <c r="E44" s="63">
        <v>4</v>
      </c>
      <c r="F44" s="64" t="s">
        <v>1346</v>
      </c>
      <c r="G44" s="65">
        <v>0.108</v>
      </c>
    </row>
    <row r="45" spans="1:7" ht="11.25">
      <c r="A45" s="61" t="s">
        <v>1347</v>
      </c>
      <c r="B45" s="62" t="s">
        <v>1348</v>
      </c>
      <c r="C45" s="62" t="s">
        <v>339</v>
      </c>
      <c r="D45" s="63">
        <v>24</v>
      </c>
      <c r="E45" s="63">
        <v>1</v>
      </c>
      <c r="F45" s="64" t="s">
        <v>1349</v>
      </c>
      <c r="G45" s="65">
        <v>0.032</v>
      </c>
    </row>
    <row r="46" spans="1:7" ht="11.25">
      <c r="A46" s="61" t="s">
        <v>1350</v>
      </c>
      <c r="B46" s="62" t="s">
        <v>1351</v>
      </c>
      <c r="C46" s="62" t="s">
        <v>339</v>
      </c>
      <c r="D46" s="63">
        <v>28</v>
      </c>
      <c r="E46" s="63">
        <v>1</v>
      </c>
      <c r="F46" s="64" t="s">
        <v>1352</v>
      </c>
      <c r="G46" s="65">
        <v>0.033</v>
      </c>
    </row>
    <row r="47" spans="1:7" ht="11.25">
      <c r="A47" s="61" t="s">
        <v>1353</v>
      </c>
      <c r="B47" s="62" t="s">
        <v>1351</v>
      </c>
      <c r="C47" s="62" t="s">
        <v>339</v>
      </c>
      <c r="D47" s="63">
        <v>28</v>
      </c>
      <c r="E47" s="63">
        <v>2</v>
      </c>
      <c r="F47" s="64" t="s">
        <v>1354</v>
      </c>
      <c r="G47" s="65">
        <v>0.066</v>
      </c>
    </row>
    <row r="48" spans="1:7" ht="11.25">
      <c r="A48" s="61" t="s">
        <v>1355</v>
      </c>
      <c r="B48" s="62" t="s">
        <v>1356</v>
      </c>
      <c r="C48" s="62" t="s">
        <v>1487</v>
      </c>
      <c r="D48" s="63">
        <v>32</v>
      </c>
      <c r="E48" s="63">
        <v>1</v>
      </c>
      <c r="F48" s="64" t="s">
        <v>1357</v>
      </c>
      <c r="G48" s="65">
        <v>0.034</v>
      </c>
    </row>
    <row r="49" spans="1:7" ht="11.25">
      <c r="A49" s="61" t="s">
        <v>1358</v>
      </c>
      <c r="B49" s="62" t="s">
        <v>1356</v>
      </c>
      <c r="C49" s="62" t="s">
        <v>1487</v>
      </c>
      <c r="D49" s="63">
        <v>32</v>
      </c>
      <c r="E49" s="63">
        <v>2</v>
      </c>
      <c r="F49" s="64" t="s">
        <v>1359</v>
      </c>
      <c r="G49" s="65">
        <v>0.062</v>
      </c>
    </row>
    <row r="50" spans="1:7" ht="11.25">
      <c r="A50" s="61" t="s">
        <v>1360</v>
      </c>
      <c r="B50" s="62" t="s">
        <v>1356</v>
      </c>
      <c r="C50" s="62" t="s">
        <v>1487</v>
      </c>
      <c r="D50" s="63">
        <v>32</v>
      </c>
      <c r="E50" s="63">
        <v>6</v>
      </c>
      <c r="F50" s="64" t="s">
        <v>1359</v>
      </c>
      <c r="G50" s="65">
        <v>0.186</v>
      </c>
    </row>
    <row r="51" spans="1:7" ht="11.25">
      <c r="A51" s="61" t="s">
        <v>1361</v>
      </c>
      <c r="B51" s="62" t="s">
        <v>1362</v>
      </c>
      <c r="C51" s="62" t="s">
        <v>339</v>
      </c>
      <c r="D51" s="63">
        <v>36</v>
      </c>
      <c r="E51" s="63">
        <v>1</v>
      </c>
      <c r="F51" s="64" t="s">
        <v>1363</v>
      </c>
      <c r="G51" s="65">
        <v>0.051</v>
      </c>
    </row>
    <row r="52" spans="1:7" ht="11.25">
      <c r="A52" s="61" t="s">
        <v>430</v>
      </c>
      <c r="B52" s="62" t="s">
        <v>431</v>
      </c>
      <c r="C52" s="62" t="s">
        <v>339</v>
      </c>
      <c r="D52" s="63">
        <v>40</v>
      </c>
      <c r="E52" s="63">
        <v>1</v>
      </c>
      <c r="F52" s="64" t="s">
        <v>432</v>
      </c>
      <c r="G52" s="65">
        <v>0.046</v>
      </c>
    </row>
    <row r="53" spans="1:7" ht="11.25">
      <c r="A53" s="61" t="s">
        <v>433</v>
      </c>
      <c r="B53" s="62" t="s">
        <v>431</v>
      </c>
      <c r="C53" s="62" t="s">
        <v>1487</v>
      </c>
      <c r="D53" s="63">
        <v>40</v>
      </c>
      <c r="E53" s="63">
        <v>1</v>
      </c>
      <c r="F53" s="64" t="s">
        <v>434</v>
      </c>
      <c r="G53" s="65">
        <v>0.043</v>
      </c>
    </row>
    <row r="54" spans="1:7" ht="11.25">
      <c r="A54" s="61" t="s">
        <v>435</v>
      </c>
      <c r="B54" s="62" t="s">
        <v>431</v>
      </c>
      <c r="C54" s="62" t="s">
        <v>339</v>
      </c>
      <c r="D54" s="63">
        <v>40</v>
      </c>
      <c r="E54" s="63">
        <v>2</v>
      </c>
      <c r="F54" s="64" t="s">
        <v>436</v>
      </c>
      <c r="G54" s="65">
        <v>0.085</v>
      </c>
    </row>
    <row r="55" spans="1:7" ht="11.25">
      <c r="A55" s="61" t="s">
        <v>437</v>
      </c>
      <c r="B55" s="62" t="s">
        <v>431</v>
      </c>
      <c r="C55" s="62" t="s">
        <v>1487</v>
      </c>
      <c r="D55" s="63">
        <v>40</v>
      </c>
      <c r="E55" s="63">
        <v>2</v>
      </c>
      <c r="F55" s="64" t="s">
        <v>438</v>
      </c>
      <c r="G55" s="65">
        <v>0.072</v>
      </c>
    </row>
    <row r="56" spans="1:7" ht="11.25">
      <c r="A56" s="61" t="s">
        <v>439</v>
      </c>
      <c r="B56" s="62" t="s">
        <v>431</v>
      </c>
      <c r="C56" s="62" t="s">
        <v>339</v>
      </c>
      <c r="D56" s="63">
        <v>40</v>
      </c>
      <c r="E56" s="63">
        <v>3</v>
      </c>
      <c r="F56" s="64" t="s">
        <v>440</v>
      </c>
      <c r="G56" s="65">
        <v>0.133</v>
      </c>
    </row>
    <row r="57" spans="1:7" ht="11.25">
      <c r="A57" s="61" t="s">
        <v>441</v>
      </c>
      <c r="B57" s="62" t="s">
        <v>431</v>
      </c>
      <c r="C57" s="62" t="s">
        <v>1487</v>
      </c>
      <c r="D57" s="63">
        <v>40</v>
      </c>
      <c r="E57" s="63">
        <v>3</v>
      </c>
      <c r="F57" s="64" t="s">
        <v>442</v>
      </c>
      <c r="G57" s="65">
        <v>0.105</v>
      </c>
    </row>
    <row r="58" spans="1:7" ht="11.25">
      <c r="A58" s="61" t="s">
        <v>443</v>
      </c>
      <c r="B58" s="62" t="s">
        <v>444</v>
      </c>
      <c r="C58" s="62" t="s">
        <v>339</v>
      </c>
      <c r="D58" s="63">
        <v>5</v>
      </c>
      <c r="E58" s="63">
        <v>1</v>
      </c>
      <c r="F58" s="64" t="s">
        <v>445</v>
      </c>
      <c r="G58" s="65">
        <v>0.009</v>
      </c>
    </row>
    <row r="59" spans="1:7" ht="11.25">
      <c r="A59" s="61" t="s">
        <v>446</v>
      </c>
      <c r="B59" s="62" t="s">
        <v>444</v>
      </c>
      <c r="C59" s="62" t="s">
        <v>339</v>
      </c>
      <c r="D59" s="63">
        <v>5</v>
      </c>
      <c r="E59" s="63">
        <v>2</v>
      </c>
      <c r="F59" s="64" t="s">
        <v>447</v>
      </c>
      <c r="G59" s="65">
        <v>0.018</v>
      </c>
    </row>
    <row r="60" spans="1:7" ht="11.25">
      <c r="A60" s="61" t="s">
        <v>448</v>
      </c>
      <c r="B60" s="62" t="s">
        <v>449</v>
      </c>
      <c r="C60" s="62" t="s">
        <v>339</v>
      </c>
      <c r="D60" s="63">
        <v>7</v>
      </c>
      <c r="E60" s="63">
        <v>1</v>
      </c>
      <c r="F60" s="64" t="s">
        <v>1318</v>
      </c>
      <c r="G60" s="65">
        <v>0.01</v>
      </c>
    </row>
    <row r="61" spans="1:7" ht="11.25">
      <c r="A61" s="61" t="s">
        <v>813</v>
      </c>
      <c r="B61" s="62" t="s">
        <v>449</v>
      </c>
      <c r="C61" s="62" t="s">
        <v>339</v>
      </c>
      <c r="D61" s="63">
        <v>7</v>
      </c>
      <c r="E61" s="63">
        <v>2</v>
      </c>
      <c r="F61" s="64" t="s">
        <v>814</v>
      </c>
      <c r="G61" s="65">
        <v>0.021</v>
      </c>
    </row>
    <row r="62" spans="1:7" ht="11.25">
      <c r="A62" s="61" t="s">
        <v>815</v>
      </c>
      <c r="B62" s="62" t="s">
        <v>816</v>
      </c>
      <c r="C62" s="62" t="s">
        <v>339</v>
      </c>
      <c r="D62" s="63">
        <v>9</v>
      </c>
      <c r="E62" s="63">
        <v>1</v>
      </c>
      <c r="F62" s="64" t="s">
        <v>817</v>
      </c>
      <c r="G62" s="65">
        <v>0.011</v>
      </c>
    </row>
    <row r="63" spans="1:7" ht="11.25">
      <c r="A63" s="61" t="s">
        <v>818</v>
      </c>
      <c r="B63" s="62" t="s">
        <v>816</v>
      </c>
      <c r="C63" s="62" t="s">
        <v>339</v>
      </c>
      <c r="D63" s="63">
        <v>9</v>
      </c>
      <c r="E63" s="63">
        <v>2</v>
      </c>
      <c r="F63" s="64" t="s">
        <v>819</v>
      </c>
      <c r="G63" s="65">
        <v>0.023</v>
      </c>
    </row>
    <row r="64" spans="1:7" ht="12" thickBot="1">
      <c r="A64" s="66" t="s">
        <v>820</v>
      </c>
      <c r="B64" s="67" t="s">
        <v>816</v>
      </c>
      <c r="C64" s="67" t="s">
        <v>339</v>
      </c>
      <c r="D64" s="68">
        <v>9</v>
      </c>
      <c r="E64" s="68">
        <v>3</v>
      </c>
      <c r="F64" s="69" t="s">
        <v>821</v>
      </c>
      <c r="G64" s="70">
        <v>0.034</v>
      </c>
    </row>
    <row r="65" spans="1:7" ht="17.25" thickBot="1">
      <c r="A65" s="209" t="s">
        <v>629</v>
      </c>
      <c r="B65" s="210"/>
      <c r="C65" s="210"/>
      <c r="D65" s="210"/>
      <c r="E65" s="210"/>
      <c r="F65" s="210"/>
      <c r="G65" s="211"/>
    </row>
    <row r="66" spans="1:7" ht="11.25">
      <c r="A66" s="71" t="s">
        <v>630</v>
      </c>
      <c r="B66" s="72" t="s">
        <v>822</v>
      </c>
      <c r="C66" s="72" t="s">
        <v>1487</v>
      </c>
      <c r="D66" s="73">
        <v>32</v>
      </c>
      <c r="E66" s="73">
        <v>1</v>
      </c>
      <c r="F66" s="74" t="s">
        <v>631</v>
      </c>
      <c r="G66" s="75">
        <v>0.031</v>
      </c>
    </row>
    <row r="67" spans="1:7" ht="11.25">
      <c r="A67" s="61" t="s">
        <v>630</v>
      </c>
      <c r="B67" s="62" t="s">
        <v>332</v>
      </c>
      <c r="C67" s="62" t="s">
        <v>1487</v>
      </c>
      <c r="D67" s="63">
        <v>32</v>
      </c>
      <c r="E67" s="63">
        <v>1</v>
      </c>
      <c r="F67" s="64" t="s">
        <v>632</v>
      </c>
      <c r="G67" s="65">
        <v>0.031</v>
      </c>
    </row>
    <row r="68" spans="1:7" ht="11.25">
      <c r="A68" s="61" t="s">
        <v>630</v>
      </c>
      <c r="B68" s="62" t="s">
        <v>332</v>
      </c>
      <c r="C68" s="62" t="s">
        <v>1316</v>
      </c>
      <c r="D68" s="63">
        <v>32</v>
      </c>
      <c r="E68" s="63">
        <v>1</v>
      </c>
      <c r="F68" s="64" t="s">
        <v>633</v>
      </c>
      <c r="G68" s="65">
        <v>0.028</v>
      </c>
    </row>
    <row r="69" spans="1:7" ht="22.5">
      <c r="A69" s="61" t="s">
        <v>634</v>
      </c>
      <c r="B69" s="62" t="s">
        <v>822</v>
      </c>
      <c r="C69" s="62" t="s">
        <v>1487</v>
      </c>
      <c r="D69" s="63">
        <v>32</v>
      </c>
      <c r="E69" s="63">
        <v>1</v>
      </c>
      <c r="F69" s="64" t="s">
        <v>635</v>
      </c>
      <c r="G69" s="65">
        <v>0.03</v>
      </c>
    </row>
    <row r="70" spans="1:7" ht="22.5">
      <c r="A70" s="61" t="s">
        <v>634</v>
      </c>
      <c r="B70" s="62" t="s">
        <v>332</v>
      </c>
      <c r="C70" s="62" t="s">
        <v>1487</v>
      </c>
      <c r="D70" s="63">
        <v>32</v>
      </c>
      <c r="E70" s="63">
        <v>1</v>
      </c>
      <c r="F70" s="64" t="s">
        <v>636</v>
      </c>
      <c r="G70" s="65">
        <v>0.03</v>
      </c>
    </row>
    <row r="71" spans="1:7" ht="22.5">
      <c r="A71" s="61" t="s">
        <v>637</v>
      </c>
      <c r="B71" s="62" t="s">
        <v>822</v>
      </c>
      <c r="C71" s="62" t="s">
        <v>1487</v>
      </c>
      <c r="D71" s="63">
        <v>32</v>
      </c>
      <c r="E71" s="63">
        <v>1</v>
      </c>
      <c r="F71" s="64" t="s">
        <v>638</v>
      </c>
      <c r="G71" s="65">
        <v>0.033</v>
      </c>
    </row>
    <row r="72" spans="1:7" ht="22.5">
      <c r="A72" s="61" t="s">
        <v>637</v>
      </c>
      <c r="B72" s="62" t="s">
        <v>332</v>
      </c>
      <c r="C72" s="62" t="s">
        <v>1487</v>
      </c>
      <c r="D72" s="63">
        <v>32</v>
      </c>
      <c r="E72" s="63">
        <v>1</v>
      </c>
      <c r="F72" s="64" t="s">
        <v>639</v>
      </c>
      <c r="G72" s="65">
        <v>0.033</v>
      </c>
    </row>
    <row r="73" spans="1:7" ht="22.5">
      <c r="A73" s="61" t="s">
        <v>640</v>
      </c>
      <c r="B73" s="62" t="s">
        <v>822</v>
      </c>
      <c r="C73" s="62" t="s">
        <v>1487</v>
      </c>
      <c r="D73" s="63">
        <v>32</v>
      </c>
      <c r="E73" s="63">
        <v>1</v>
      </c>
      <c r="F73" s="64" t="s">
        <v>641</v>
      </c>
      <c r="G73" s="65">
        <v>0.026</v>
      </c>
    </row>
    <row r="74" spans="1:7" ht="22.5">
      <c r="A74" s="61" t="s">
        <v>640</v>
      </c>
      <c r="B74" s="62" t="s">
        <v>332</v>
      </c>
      <c r="C74" s="62" t="s">
        <v>1487</v>
      </c>
      <c r="D74" s="63">
        <v>32</v>
      </c>
      <c r="E74" s="63">
        <v>1</v>
      </c>
      <c r="F74" s="64" t="s">
        <v>642</v>
      </c>
      <c r="G74" s="65">
        <v>0.026</v>
      </c>
    </row>
    <row r="75" spans="1:7" ht="22.5">
      <c r="A75" s="61" t="s">
        <v>643</v>
      </c>
      <c r="B75" s="62" t="s">
        <v>822</v>
      </c>
      <c r="C75" s="62" t="s">
        <v>1487</v>
      </c>
      <c r="D75" s="63">
        <v>32</v>
      </c>
      <c r="E75" s="63">
        <v>1</v>
      </c>
      <c r="F75" s="64" t="s">
        <v>644</v>
      </c>
      <c r="G75" s="65">
        <v>0.04</v>
      </c>
    </row>
    <row r="76" spans="1:7" ht="22.5">
      <c r="A76" s="61" t="s">
        <v>643</v>
      </c>
      <c r="B76" s="62" t="s">
        <v>332</v>
      </c>
      <c r="C76" s="62" t="s">
        <v>1487</v>
      </c>
      <c r="D76" s="63">
        <v>32</v>
      </c>
      <c r="E76" s="63">
        <v>1</v>
      </c>
      <c r="F76" s="64" t="s">
        <v>645</v>
      </c>
      <c r="G76" s="65">
        <v>0.04</v>
      </c>
    </row>
    <row r="77" spans="1:7" ht="22.5">
      <c r="A77" s="61" t="s">
        <v>646</v>
      </c>
      <c r="B77" s="62" t="s">
        <v>822</v>
      </c>
      <c r="C77" s="62" t="s">
        <v>1487</v>
      </c>
      <c r="D77" s="63">
        <v>32</v>
      </c>
      <c r="E77" s="63">
        <v>1</v>
      </c>
      <c r="F77" s="64" t="s">
        <v>647</v>
      </c>
      <c r="G77" s="65">
        <v>0.03</v>
      </c>
    </row>
    <row r="78" spans="1:7" ht="22.5">
      <c r="A78" s="61" t="s">
        <v>646</v>
      </c>
      <c r="B78" s="62" t="s">
        <v>332</v>
      </c>
      <c r="C78" s="62" t="s">
        <v>1487</v>
      </c>
      <c r="D78" s="63">
        <v>32</v>
      </c>
      <c r="E78" s="63">
        <v>1</v>
      </c>
      <c r="F78" s="64" t="s">
        <v>648</v>
      </c>
      <c r="G78" s="65">
        <v>0.03</v>
      </c>
    </row>
    <row r="79" spans="1:7" ht="22.5">
      <c r="A79" s="61" t="s">
        <v>649</v>
      </c>
      <c r="B79" s="62" t="s">
        <v>822</v>
      </c>
      <c r="C79" s="62" t="s">
        <v>1487</v>
      </c>
      <c r="D79" s="63">
        <v>32</v>
      </c>
      <c r="E79" s="63">
        <v>1</v>
      </c>
      <c r="F79" s="64" t="s">
        <v>638</v>
      </c>
      <c r="G79" s="65">
        <v>0.031</v>
      </c>
    </row>
    <row r="80" spans="1:7" ht="22.5">
      <c r="A80" s="61" t="s">
        <v>649</v>
      </c>
      <c r="B80" s="62" t="s">
        <v>332</v>
      </c>
      <c r="C80" s="62" t="s">
        <v>1487</v>
      </c>
      <c r="D80" s="63">
        <v>32</v>
      </c>
      <c r="E80" s="63">
        <v>1</v>
      </c>
      <c r="F80" s="64" t="s">
        <v>639</v>
      </c>
      <c r="G80" s="65">
        <v>0.031</v>
      </c>
    </row>
    <row r="81" spans="1:7" ht="22.5">
      <c r="A81" s="61" t="s">
        <v>650</v>
      </c>
      <c r="B81" s="62" t="s">
        <v>822</v>
      </c>
      <c r="C81" s="62" t="s">
        <v>1487</v>
      </c>
      <c r="D81" s="63">
        <v>32</v>
      </c>
      <c r="E81" s="63">
        <v>1</v>
      </c>
      <c r="F81" s="64" t="s">
        <v>651</v>
      </c>
      <c r="G81" s="65">
        <v>0.026</v>
      </c>
    </row>
    <row r="82" spans="1:7" ht="22.5">
      <c r="A82" s="61" t="s">
        <v>650</v>
      </c>
      <c r="B82" s="62" t="s">
        <v>332</v>
      </c>
      <c r="C82" s="62" t="s">
        <v>1487</v>
      </c>
      <c r="D82" s="63">
        <v>32</v>
      </c>
      <c r="E82" s="63">
        <v>1</v>
      </c>
      <c r="F82" s="64" t="s">
        <v>652</v>
      </c>
      <c r="G82" s="65">
        <v>0.026</v>
      </c>
    </row>
    <row r="83" spans="1:7" ht="22.5">
      <c r="A83" s="61" t="s">
        <v>653</v>
      </c>
      <c r="B83" s="62" t="s">
        <v>822</v>
      </c>
      <c r="C83" s="62" t="s">
        <v>1487</v>
      </c>
      <c r="D83" s="63">
        <v>32</v>
      </c>
      <c r="E83" s="63">
        <v>1</v>
      </c>
      <c r="F83" s="64" t="s">
        <v>654</v>
      </c>
      <c r="G83" s="65">
        <v>0.038</v>
      </c>
    </row>
    <row r="84" spans="1:7" ht="22.5">
      <c r="A84" s="61" t="s">
        <v>653</v>
      </c>
      <c r="B84" s="62" t="s">
        <v>332</v>
      </c>
      <c r="C84" s="62" t="s">
        <v>1487</v>
      </c>
      <c r="D84" s="63">
        <v>32</v>
      </c>
      <c r="E84" s="63">
        <v>1</v>
      </c>
      <c r="F84" s="64" t="s">
        <v>655</v>
      </c>
      <c r="G84" s="65">
        <v>0.038</v>
      </c>
    </row>
    <row r="85" spans="1:7" ht="22.5">
      <c r="A85" s="61" t="s">
        <v>656</v>
      </c>
      <c r="B85" s="62" t="s">
        <v>822</v>
      </c>
      <c r="C85" s="62" t="s">
        <v>1487</v>
      </c>
      <c r="D85" s="63">
        <v>32</v>
      </c>
      <c r="E85" s="63">
        <v>1</v>
      </c>
      <c r="F85" s="64" t="s">
        <v>657</v>
      </c>
      <c r="G85" s="65">
        <v>0.028</v>
      </c>
    </row>
    <row r="86" spans="1:7" ht="22.5">
      <c r="A86" s="61" t="s">
        <v>656</v>
      </c>
      <c r="B86" s="62" t="s">
        <v>332</v>
      </c>
      <c r="C86" s="62" t="s">
        <v>1487</v>
      </c>
      <c r="D86" s="63">
        <v>32</v>
      </c>
      <c r="E86" s="63">
        <v>1</v>
      </c>
      <c r="F86" s="64" t="s">
        <v>658</v>
      </c>
      <c r="G86" s="65">
        <v>0.028</v>
      </c>
    </row>
    <row r="87" spans="1:7" ht="22.5">
      <c r="A87" s="61" t="s">
        <v>659</v>
      </c>
      <c r="B87" s="62" t="s">
        <v>822</v>
      </c>
      <c r="C87" s="62" t="s">
        <v>1487</v>
      </c>
      <c r="D87" s="63">
        <v>32</v>
      </c>
      <c r="E87" s="63">
        <v>1</v>
      </c>
      <c r="F87" s="64" t="s">
        <v>660</v>
      </c>
      <c r="G87" s="65">
        <v>0.026</v>
      </c>
    </row>
    <row r="88" spans="1:7" ht="22.5">
      <c r="A88" s="61" t="s">
        <v>659</v>
      </c>
      <c r="B88" s="62" t="s">
        <v>332</v>
      </c>
      <c r="C88" s="62" t="s">
        <v>1487</v>
      </c>
      <c r="D88" s="63">
        <v>32</v>
      </c>
      <c r="E88" s="63">
        <v>1</v>
      </c>
      <c r="F88" s="64" t="s">
        <v>661</v>
      </c>
      <c r="G88" s="65">
        <v>0.026</v>
      </c>
    </row>
    <row r="89" spans="1:7" ht="22.5">
      <c r="A89" s="61" t="s">
        <v>662</v>
      </c>
      <c r="B89" s="62" t="s">
        <v>822</v>
      </c>
      <c r="C89" s="62" t="s">
        <v>1487</v>
      </c>
      <c r="D89" s="63">
        <v>32</v>
      </c>
      <c r="E89" s="63">
        <v>1</v>
      </c>
      <c r="F89" s="64" t="s">
        <v>663</v>
      </c>
      <c r="G89" s="65">
        <v>0.038</v>
      </c>
    </row>
    <row r="90" spans="1:7" ht="22.5">
      <c r="A90" s="61" t="s">
        <v>662</v>
      </c>
      <c r="B90" s="62" t="s">
        <v>332</v>
      </c>
      <c r="C90" s="62" t="s">
        <v>1487</v>
      </c>
      <c r="D90" s="63">
        <v>32</v>
      </c>
      <c r="E90" s="63">
        <v>1</v>
      </c>
      <c r="F90" s="64" t="s">
        <v>664</v>
      </c>
      <c r="G90" s="65">
        <v>0.038</v>
      </c>
    </row>
    <row r="91" spans="1:7" ht="11.25">
      <c r="A91" s="61" t="s">
        <v>665</v>
      </c>
      <c r="B91" s="62" t="s">
        <v>822</v>
      </c>
      <c r="C91" s="62" t="s">
        <v>1487</v>
      </c>
      <c r="D91" s="63">
        <v>32</v>
      </c>
      <c r="E91" s="63">
        <v>1</v>
      </c>
      <c r="F91" s="64" t="s">
        <v>666</v>
      </c>
      <c r="G91" s="65">
        <v>0.036</v>
      </c>
    </row>
    <row r="92" spans="1:7" ht="11.25">
      <c r="A92" s="61" t="s">
        <v>665</v>
      </c>
      <c r="B92" s="62" t="s">
        <v>332</v>
      </c>
      <c r="C92" s="62" t="s">
        <v>1487</v>
      </c>
      <c r="D92" s="63">
        <v>32</v>
      </c>
      <c r="E92" s="63">
        <v>1</v>
      </c>
      <c r="F92" s="64" t="s">
        <v>667</v>
      </c>
      <c r="G92" s="65">
        <v>0.036</v>
      </c>
    </row>
    <row r="93" spans="1:7" ht="11.25">
      <c r="A93" s="61" t="s">
        <v>668</v>
      </c>
      <c r="B93" s="62" t="s">
        <v>332</v>
      </c>
      <c r="C93" s="62" t="s">
        <v>1317</v>
      </c>
      <c r="D93" s="63">
        <v>32</v>
      </c>
      <c r="E93" s="63">
        <v>1</v>
      </c>
      <c r="F93" s="64" t="s">
        <v>669</v>
      </c>
      <c r="G93" s="65">
        <v>0.025</v>
      </c>
    </row>
    <row r="94" spans="1:7" ht="22.5">
      <c r="A94" s="61" t="s">
        <v>670</v>
      </c>
      <c r="B94" s="62" t="s">
        <v>822</v>
      </c>
      <c r="C94" s="62" t="s">
        <v>1487</v>
      </c>
      <c r="D94" s="63">
        <v>32</v>
      </c>
      <c r="E94" s="63">
        <v>1</v>
      </c>
      <c r="F94" s="64" t="s">
        <v>671</v>
      </c>
      <c r="G94" s="65">
        <v>0.041</v>
      </c>
    </row>
    <row r="95" spans="1:7" ht="22.5">
      <c r="A95" s="61" t="s">
        <v>670</v>
      </c>
      <c r="B95" s="62" t="s">
        <v>332</v>
      </c>
      <c r="C95" s="62" t="s">
        <v>1487</v>
      </c>
      <c r="D95" s="63">
        <v>32</v>
      </c>
      <c r="E95" s="63">
        <v>1</v>
      </c>
      <c r="F95" s="64" t="s">
        <v>672</v>
      </c>
      <c r="G95" s="65">
        <v>0.041</v>
      </c>
    </row>
    <row r="96" spans="1:7" ht="11.25">
      <c r="A96" s="61" t="s">
        <v>673</v>
      </c>
      <c r="B96" s="62" t="s">
        <v>822</v>
      </c>
      <c r="C96" s="62" t="s">
        <v>1547</v>
      </c>
      <c r="D96" s="63">
        <v>32</v>
      </c>
      <c r="E96" s="63">
        <v>1</v>
      </c>
      <c r="F96" s="64" t="s">
        <v>1546</v>
      </c>
      <c r="G96" s="65">
        <v>0.035</v>
      </c>
    </row>
    <row r="97" spans="1:7" ht="11.25">
      <c r="A97" s="61" t="s">
        <v>674</v>
      </c>
      <c r="B97" s="62" t="s">
        <v>822</v>
      </c>
      <c r="C97" s="62" t="s">
        <v>1487</v>
      </c>
      <c r="D97" s="63">
        <v>32</v>
      </c>
      <c r="E97" s="63">
        <v>1</v>
      </c>
      <c r="F97" s="64" t="s">
        <v>675</v>
      </c>
      <c r="G97" s="65">
        <v>0.032</v>
      </c>
    </row>
    <row r="98" spans="1:7" ht="11.25">
      <c r="A98" s="61" t="s">
        <v>674</v>
      </c>
      <c r="B98" s="62" t="s">
        <v>332</v>
      </c>
      <c r="C98" s="62" t="s">
        <v>1487</v>
      </c>
      <c r="D98" s="63">
        <v>32</v>
      </c>
      <c r="E98" s="63">
        <v>1</v>
      </c>
      <c r="F98" s="64" t="s">
        <v>676</v>
      </c>
      <c r="G98" s="65">
        <v>0.032</v>
      </c>
    </row>
    <row r="99" spans="1:7" ht="22.5">
      <c r="A99" s="61" t="s">
        <v>677</v>
      </c>
      <c r="B99" s="62" t="s">
        <v>822</v>
      </c>
      <c r="C99" s="62" t="s">
        <v>1487</v>
      </c>
      <c r="D99" s="63">
        <v>32</v>
      </c>
      <c r="E99" s="63">
        <v>1</v>
      </c>
      <c r="F99" s="64" t="s">
        <v>678</v>
      </c>
      <c r="G99" s="65">
        <v>0.03</v>
      </c>
    </row>
    <row r="100" spans="1:7" ht="22.5">
      <c r="A100" s="61" t="s">
        <v>677</v>
      </c>
      <c r="B100" s="62" t="s">
        <v>332</v>
      </c>
      <c r="C100" s="62" t="s">
        <v>1487</v>
      </c>
      <c r="D100" s="63">
        <v>32</v>
      </c>
      <c r="E100" s="63">
        <v>1</v>
      </c>
      <c r="F100" s="64" t="s">
        <v>679</v>
      </c>
      <c r="G100" s="65">
        <v>0.03</v>
      </c>
    </row>
    <row r="101" spans="1:7" ht="22.5">
      <c r="A101" s="61" t="s">
        <v>680</v>
      </c>
      <c r="B101" s="62" t="s">
        <v>822</v>
      </c>
      <c r="C101" s="62" t="s">
        <v>1487</v>
      </c>
      <c r="D101" s="63">
        <v>32</v>
      </c>
      <c r="E101" s="63">
        <v>1</v>
      </c>
      <c r="F101" s="64" t="s">
        <v>681</v>
      </c>
      <c r="G101" s="65">
        <v>0.035</v>
      </c>
    </row>
    <row r="102" spans="1:7" ht="22.5">
      <c r="A102" s="61" t="s">
        <v>680</v>
      </c>
      <c r="B102" s="62" t="s">
        <v>332</v>
      </c>
      <c r="C102" s="62" t="s">
        <v>1487</v>
      </c>
      <c r="D102" s="63">
        <v>32</v>
      </c>
      <c r="E102" s="63">
        <v>1</v>
      </c>
      <c r="F102" s="64" t="s">
        <v>682</v>
      </c>
      <c r="G102" s="65">
        <v>0.035</v>
      </c>
    </row>
    <row r="103" spans="1:7" ht="22.5">
      <c r="A103" s="61" t="s">
        <v>683</v>
      </c>
      <c r="B103" s="62" t="s">
        <v>822</v>
      </c>
      <c r="C103" s="62" t="s">
        <v>1487</v>
      </c>
      <c r="D103" s="63">
        <v>32</v>
      </c>
      <c r="E103" s="63">
        <v>1</v>
      </c>
      <c r="F103" s="64" t="s">
        <v>684</v>
      </c>
      <c r="G103" s="65">
        <v>0.027</v>
      </c>
    </row>
    <row r="104" spans="1:7" ht="22.5">
      <c r="A104" s="61" t="s">
        <v>683</v>
      </c>
      <c r="B104" s="62" t="s">
        <v>332</v>
      </c>
      <c r="C104" s="62" t="s">
        <v>1487</v>
      </c>
      <c r="D104" s="63">
        <v>32</v>
      </c>
      <c r="E104" s="63">
        <v>1</v>
      </c>
      <c r="F104" s="64" t="s">
        <v>685</v>
      </c>
      <c r="G104" s="65">
        <v>0.027</v>
      </c>
    </row>
    <row r="105" spans="1:7" ht="22.5">
      <c r="A105" s="61" t="s">
        <v>686</v>
      </c>
      <c r="B105" s="62" t="s">
        <v>822</v>
      </c>
      <c r="C105" s="62" t="s">
        <v>1487</v>
      </c>
      <c r="D105" s="63">
        <v>32</v>
      </c>
      <c r="E105" s="63">
        <v>1</v>
      </c>
      <c r="F105" s="64" t="s">
        <v>687</v>
      </c>
      <c r="G105" s="65">
        <v>0.031</v>
      </c>
    </row>
    <row r="106" spans="1:7" ht="22.5">
      <c r="A106" s="61" t="s">
        <v>686</v>
      </c>
      <c r="B106" s="62" t="s">
        <v>332</v>
      </c>
      <c r="C106" s="62" t="s">
        <v>1487</v>
      </c>
      <c r="D106" s="63">
        <v>32</v>
      </c>
      <c r="E106" s="63">
        <v>1</v>
      </c>
      <c r="F106" s="64" t="s">
        <v>688</v>
      </c>
      <c r="G106" s="65">
        <v>0.031</v>
      </c>
    </row>
    <row r="107" spans="1:7" ht="22.5">
      <c r="A107" s="61" t="s">
        <v>689</v>
      </c>
      <c r="B107" s="62" t="s">
        <v>822</v>
      </c>
      <c r="C107" s="62" t="s">
        <v>1487</v>
      </c>
      <c r="D107" s="63">
        <v>32</v>
      </c>
      <c r="E107" s="63">
        <v>1</v>
      </c>
      <c r="F107" s="64" t="s">
        <v>690</v>
      </c>
      <c r="G107" s="65">
        <v>0.033</v>
      </c>
    </row>
    <row r="108" spans="1:7" ht="22.5">
      <c r="A108" s="61" t="s">
        <v>689</v>
      </c>
      <c r="B108" s="62" t="s">
        <v>332</v>
      </c>
      <c r="C108" s="62" t="s">
        <v>1487</v>
      </c>
      <c r="D108" s="63">
        <v>32</v>
      </c>
      <c r="E108" s="63">
        <v>1</v>
      </c>
      <c r="F108" s="64" t="s">
        <v>691</v>
      </c>
      <c r="G108" s="65">
        <v>0.033</v>
      </c>
    </row>
    <row r="109" spans="1:7" ht="22.5">
      <c r="A109" s="61" t="s">
        <v>692</v>
      </c>
      <c r="B109" s="62" t="s">
        <v>822</v>
      </c>
      <c r="C109" s="62" t="s">
        <v>1487</v>
      </c>
      <c r="D109" s="63">
        <v>32</v>
      </c>
      <c r="E109" s="63">
        <v>1</v>
      </c>
      <c r="F109" s="64" t="s">
        <v>693</v>
      </c>
      <c r="G109" s="65">
        <v>0.025</v>
      </c>
    </row>
    <row r="110" spans="1:7" ht="22.5">
      <c r="A110" s="61" t="s">
        <v>692</v>
      </c>
      <c r="B110" s="62" t="s">
        <v>332</v>
      </c>
      <c r="C110" s="62" t="s">
        <v>1487</v>
      </c>
      <c r="D110" s="63">
        <v>32</v>
      </c>
      <c r="E110" s="63">
        <v>1</v>
      </c>
      <c r="F110" s="64" t="s">
        <v>694</v>
      </c>
      <c r="G110" s="65">
        <v>0.025</v>
      </c>
    </row>
    <row r="111" spans="1:7" ht="22.5">
      <c r="A111" s="61" t="s">
        <v>695</v>
      </c>
      <c r="B111" s="62" t="s">
        <v>822</v>
      </c>
      <c r="C111" s="62" t="s">
        <v>1487</v>
      </c>
      <c r="D111" s="63">
        <v>32</v>
      </c>
      <c r="E111" s="63">
        <v>1</v>
      </c>
      <c r="F111" s="64" t="s">
        <v>696</v>
      </c>
      <c r="G111" s="65">
        <v>0.03</v>
      </c>
    </row>
    <row r="112" spans="1:7" ht="22.5">
      <c r="A112" s="61" t="s">
        <v>695</v>
      </c>
      <c r="B112" s="62" t="s">
        <v>332</v>
      </c>
      <c r="C112" s="62" t="s">
        <v>1487</v>
      </c>
      <c r="D112" s="63">
        <v>32</v>
      </c>
      <c r="E112" s="63">
        <v>1</v>
      </c>
      <c r="F112" s="64" t="s">
        <v>697</v>
      </c>
      <c r="G112" s="65">
        <v>0.03</v>
      </c>
    </row>
    <row r="113" spans="1:7" ht="22.5">
      <c r="A113" s="61" t="s">
        <v>698</v>
      </c>
      <c r="B113" s="62" t="s">
        <v>822</v>
      </c>
      <c r="C113" s="62" t="s">
        <v>1487</v>
      </c>
      <c r="D113" s="63">
        <v>32</v>
      </c>
      <c r="E113" s="63">
        <v>1</v>
      </c>
      <c r="F113" s="64" t="s">
        <v>699</v>
      </c>
      <c r="G113" s="65">
        <v>0.026</v>
      </c>
    </row>
    <row r="114" spans="1:7" ht="22.5">
      <c r="A114" s="61" t="s">
        <v>698</v>
      </c>
      <c r="B114" s="62" t="s">
        <v>332</v>
      </c>
      <c r="C114" s="62" t="s">
        <v>1487</v>
      </c>
      <c r="D114" s="63">
        <v>32</v>
      </c>
      <c r="E114" s="63">
        <v>1</v>
      </c>
      <c r="F114" s="64" t="s">
        <v>700</v>
      </c>
      <c r="G114" s="65">
        <v>0.026</v>
      </c>
    </row>
    <row r="115" spans="1:7" ht="11.25">
      <c r="A115" s="61" t="s">
        <v>701</v>
      </c>
      <c r="B115" s="62" t="s">
        <v>822</v>
      </c>
      <c r="C115" s="62" t="s">
        <v>1487</v>
      </c>
      <c r="D115" s="63">
        <v>32</v>
      </c>
      <c r="E115" s="63">
        <v>1</v>
      </c>
      <c r="F115" s="64" t="s">
        <v>702</v>
      </c>
      <c r="G115" s="65">
        <v>0.039</v>
      </c>
    </row>
    <row r="116" spans="1:7" ht="11.25">
      <c r="A116" s="61" t="s">
        <v>701</v>
      </c>
      <c r="B116" s="62" t="s">
        <v>332</v>
      </c>
      <c r="C116" s="62" t="s">
        <v>1487</v>
      </c>
      <c r="D116" s="63">
        <v>32</v>
      </c>
      <c r="E116" s="63">
        <v>1</v>
      </c>
      <c r="F116" s="64" t="s">
        <v>703</v>
      </c>
      <c r="G116" s="65">
        <v>0.039</v>
      </c>
    </row>
    <row r="117" spans="1:7" ht="11.25">
      <c r="A117" s="61" t="s">
        <v>704</v>
      </c>
      <c r="B117" s="62" t="s">
        <v>822</v>
      </c>
      <c r="C117" s="62" t="s">
        <v>1487</v>
      </c>
      <c r="D117" s="63">
        <v>32</v>
      </c>
      <c r="E117" s="63">
        <v>1</v>
      </c>
      <c r="F117" s="64" t="s">
        <v>705</v>
      </c>
      <c r="G117" s="65">
        <v>0.027</v>
      </c>
    </row>
    <row r="118" spans="1:7" ht="11.25">
      <c r="A118" s="61" t="s">
        <v>704</v>
      </c>
      <c r="B118" s="62" t="s">
        <v>332</v>
      </c>
      <c r="C118" s="62" t="s">
        <v>1487</v>
      </c>
      <c r="D118" s="63">
        <v>32</v>
      </c>
      <c r="E118" s="63">
        <v>1</v>
      </c>
      <c r="F118" s="64" t="s">
        <v>706</v>
      </c>
      <c r="G118" s="65">
        <v>0.027</v>
      </c>
    </row>
    <row r="119" spans="1:7" ht="11.25">
      <c r="A119" s="56" t="s">
        <v>707</v>
      </c>
      <c r="B119" s="57" t="s">
        <v>877</v>
      </c>
      <c r="C119" s="57" t="s">
        <v>1316</v>
      </c>
      <c r="D119" s="58">
        <v>30</v>
      </c>
      <c r="E119" s="58">
        <v>1</v>
      </c>
      <c r="F119" s="59" t="s">
        <v>708</v>
      </c>
      <c r="G119" s="60">
        <v>0.027</v>
      </c>
    </row>
    <row r="120" spans="1:7" ht="11.25">
      <c r="A120" s="56" t="s">
        <v>709</v>
      </c>
      <c r="B120" s="57" t="s">
        <v>877</v>
      </c>
      <c r="C120" s="57" t="s">
        <v>1317</v>
      </c>
      <c r="D120" s="58">
        <v>30</v>
      </c>
      <c r="E120" s="58">
        <v>1</v>
      </c>
      <c r="F120" s="59" t="s">
        <v>710</v>
      </c>
      <c r="G120" s="60">
        <v>0.024</v>
      </c>
    </row>
    <row r="121" spans="1:7" ht="11.25">
      <c r="A121" s="61" t="s">
        <v>711</v>
      </c>
      <c r="B121" s="62" t="s">
        <v>822</v>
      </c>
      <c r="C121" s="62" t="s">
        <v>1487</v>
      </c>
      <c r="D121" s="63">
        <v>32</v>
      </c>
      <c r="E121" s="63">
        <v>2</v>
      </c>
      <c r="F121" s="64" t="s">
        <v>712</v>
      </c>
      <c r="G121" s="65">
        <v>0.059</v>
      </c>
    </row>
    <row r="122" spans="1:7" ht="11.25">
      <c r="A122" s="61" t="s">
        <v>711</v>
      </c>
      <c r="B122" s="62" t="s">
        <v>332</v>
      </c>
      <c r="C122" s="62" t="s">
        <v>1487</v>
      </c>
      <c r="D122" s="63">
        <v>32</v>
      </c>
      <c r="E122" s="63">
        <v>2</v>
      </c>
      <c r="F122" s="64" t="s">
        <v>713</v>
      </c>
      <c r="G122" s="65">
        <v>0.059</v>
      </c>
    </row>
    <row r="123" spans="1:7" ht="11.25">
      <c r="A123" s="61" t="s">
        <v>711</v>
      </c>
      <c r="B123" s="62" t="s">
        <v>332</v>
      </c>
      <c r="C123" s="62" t="s">
        <v>1316</v>
      </c>
      <c r="D123" s="63">
        <v>32</v>
      </c>
      <c r="E123" s="63">
        <v>2</v>
      </c>
      <c r="F123" s="64" t="s">
        <v>714</v>
      </c>
      <c r="G123" s="65">
        <v>0.054</v>
      </c>
    </row>
    <row r="124" spans="1:7" ht="22.5">
      <c r="A124" s="61" t="s">
        <v>715</v>
      </c>
      <c r="B124" s="62" t="s">
        <v>822</v>
      </c>
      <c r="C124" s="62" t="s">
        <v>1487</v>
      </c>
      <c r="D124" s="63">
        <v>32</v>
      </c>
      <c r="E124" s="63">
        <v>2</v>
      </c>
      <c r="F124" s="64" t="s">
        <v>716</v>
      </c>
      <c r="G124" s="65">
        <v>0.056</v>
      </c>
    </row>
    <row r="125" spans="1:7" ht="22.5">
      <c r="A125" s="61" t="s">
        <v>715</v>
      </c>
      <c r="B125" s="62" t="s">
        <v>332</v>
      </c>
      <c r="C125" s="62" t="s">
        <v>1487</v>
      </c>
      <c r="D125" s="63">
        <v>32</v>
      </c>
      <c r="E125" s="63">
        <v>2</v>
      </c>
      <c r="F125" s="64" t="s">
        <v>717</v>
      </c>
      <c r="G125" s="65">
        <v>0.056</v>
      </c>
    </row>
    <row r="126" spans="1:7" ht="22.5">
      <c r="A126" s="61" t="s">
        <v>718</v>
      </c>
      <c r="B126" s="62" t="s">
        <v>822</v>
      </c>
      <c r="C126" s="62" t="s">
        <v>1487</v>
      </c>
      <c r="D126" s="63">
        <v>32</v>
      </c>
      <c r="E126" s="63">
        <v>2</v>
      </c>
      <c r="F126" s="64" t="s">
        <v>719</v>
      </c>
      <c r="G126" s="65">
        <v>0.051</v>
      </c>
    </row>
    <row r="127" spans="1:7" ht="22.5">
      <c r="A127" s="61" t="s">
        <v>718</v>
      </c>
      <c r="B127" s="62" t="s">
        <v>332</v>
      </c>
      <c r="C127" s="62" t="s">
        <v>1487</v>
      </c>
      <c r="D127" s="63">
        <v>32</v>
      </c>
      <c r="E127" s="63">
        <v>2</v>
      </c>
      <c r="F127" s="64" t="s">
        <v>720</v>
      </c>
      <c r="G127" s="65">
        <v>0.051</v>
      </c>
    </row>
    <row r="128" spans="1:7" ht="11.25">
      <c r="A128" s="61" t="s">
        <v>721</v>
      </c>
      <c r="B128" s="62" t="s">
        <v>822</v>
      </c>
      <c r="C128" s="62" t="s">
        <v>1487</v>
      </c>
      <c r="D128" s="63">
        <v>32</v>
      </c>
      <c r="E128" s="63">
        <v>2</v>
      </c>
      <c r="F128" s="64" t="s">
        <v>722</v>
      </c>
      <c r="G128" s="65">
        <v>0.065</v>
      </c>
    </row>
    <row r="129" spans="1:7" ht="11.25">
      <c r="A129" s="61" t="s">
        <v>721</v>
      </c>
      <c r="B129" s="62" t="s">
        <v>332</v>
      </c>
      <c r="C129" s="62" t="s">
        <v>1487</v>
      </c>
      <c r="D129" s="63">
        <v>32</v>
      </c>
      <c r="E129" s="63">
        <v>2</v>
      </c>
      <c r="F129" s="64" t="s">
        <v>723</v>
      </c>
      <c r="G129" s="65">
        <v>0.065</v>
      </c>
    </row>
    <row r="130" spans="1:7" ht="11.25">
      <c r="A130" s="61" t="s">
        <v>724</v>
      </c>
      <c r="B130" s="62" t="s">
        <v>822</v>
      </c>
      <c r="C130" s="62" t="s">
        <v>1487</v>
      </c>
      <c r="D130" s="63">
        <v>32</v>
      </c>
      <c r="E130" s="63">
        <v>2</v>
      </c>
      <c r="F130" s="64" t="s">
        <v>725</v>
      </c>
      <c r="G130" s="65">
        <v>0.052</v>
      </c>
    </row>
    <row r="131" spans="1:7" ht="11.25">
      <c r="A131" s="61" t="s">
        <v>724</v>
      </c>
      <c r="B131" s="62" t="s">
        <v>332</v>
      </c>
      <c r="C131" s="62" t="s">
        <v>1487</v>
      </c>
      <c r="D131" s="63">
        <v>32</v>
      </c>
      <c r="E131" s="63">
        <v>2</v>
      </c>
      <c r="F131" s="64" t="s">
        <v>726</v>
      </c>
      <c r="G131" s="65">
        <v>0.052</v>
      </c>
    </row>
    <row r="132" spans="1:7" ht="11.25">
      <c r="A132" s="61" t="s">
        <v>724</v>
      </c>
      <c r="B132" s="62" t="s">
        <v>332</v>
      </c>
      <c r="C132" s="62" t="s">
        <v>1317</v>
      </c>
      <c r="D132" s="63">
        <v>32</v>
      </c>
      <c r="E132" s="63">
        <v>2</v>
      </c>
      <c r="F132" s="64" t="s">
        <v>727</v>
      </c>
      <c r="G132" s="65">
        <v>0.048</v>
      </c>
    </row>
    <row r="133" spans="1:7" ht="22.5">
      <c r="A133" s="61" t="s">
        <v>728</v>
      </c>
      <c r="B133" s="62" t="s">
        <v>822</v>
      </c>
      <c r="C133" s="62" t="s">
        <v>1487</v>
      </c>
      <c r="D133" s="63">
        <v>32</v>
      </c>
      <c r="E133" s="63">
        <v>2</v>
      </c>
      <c r="F133" s="64" t="s">
        <v>729</v>
      </c>
      <c r="G133" s="65">
        <v>0.079</v>
      </c>
    </row>
    <row r="134" spans="1:7" ht="22.5">
      <c r="A134" s="61" t="s">
        <v>728</v>
      </c>
      <c r="B134" s="62" t="s">
        <v>332</v>
      </c>
      <c r="C134" s="62" t="s">
        <v>1487</v>
      </c>
      <c r="D134" s="63">
        <v>32</v>
      </c>
      <c r="E134" s="63">
        <v>2</v>
      </c>
      <c r="F134" s="64" t="s">
        <v>730</v>
      </c>
      <c r="G134" s="65">
        <v>0.079</v>
      </c>
    </row>
    <row r="135" spans="1:7" ht="11.25">
      <c r="A135" s="61" t="s">
        <v>731</v>
      </c>
      <c r="B135" s="62" t="s">
        <v>822</v>
      </c>
      <c r="C135" s="62" t="s">
        <v>1547</v>
      </c>
      <c r="D135" s="63">
        <v>32</v>
      </c>
      <c r="E135" s="63">
        <v>2</v>
      </c>
      <c r="F135" s="64" t="s">
        <v>1072</v>
      </c>
      <c r="G135" s="65">
        <v>0.071</v>
      </c>
    </row>
    <row r="136" spans="1:7" ht="11.25">
      <c r="A136" s="61" t="s">
        <v>732</v>
      </c>
      <c r="B136" s="62" t="s">
        <v>822</v>
      </c>
      <c r="C136" s="62" t="s">
        <v>1487</v>
      </c>
      <c r="D136" s="63">
        <v>32</v>
      </c>
      <c r="E136" s="63">
        <v>2</v>
      </c>
      <c r="F136" s="64" t="s">
        <v>733</v>
      </c>
      <c r="G136" s="65">
        <v>0.06</v>
      </c>
    </row>
    <row r="137" spans="1:7" ht="11.25">
      <c r="A137" s="61" t="s">
        <v>732</v>
      </c>
      <c r="B137" s="62" t="s">
        <v>332</v>
      </c>
      <c r="C137" s="62" t="s">
        <v>1487</v>
      </c>
      <c r="D137" s="63">
        <v>32</v>
      </c>
      <c r="E137" s="63">
        <v>2</v>
      </c>
      <c r="F137" s="64" t="s">
        <v>734</v>
      </c>
      <c r="G137" s="65">
        <v>0.06</v>
      </c>
    </row>
    <row r="138" spans="1:7" ht="22.5">
      <c r="A138" s="61" t="s">
        <v>735</v>
      </c>
      <c r="B138" s="62" t="s">
        <v>822</v>
      </c>
      <c r="C138" s="62" t="s">
        <v>1487</v>
      </c>
      <c r="D138" s="63">
        <v>32</v>
      </c>
      <c r="E138" s="63">
        <v>2</v>
      </c>
      <c r="F138" s="64" t="s">
        <v>736</v>
      </c>
      <c r="G138" s="65">
        <v>0.059</v>
      </c>
    </row>
    <row r="139" spans="1:7" ht="22.5">
      <c r="A139" s="61" t="s">
        <v>735</v>
      </c>
      <c r="B139" s="62" t="s">
        <v>332</v>
      </c>
      <c r="C139" s="62" t="s">
        <v>1487</v>
      </c>
      <c r="D139" s="63">
        <v>32</v>
      </c>
      <c r="E139" s="63">
        <v>2</v>
      </c>
      <c r="F139" s="64" t="s">
        <v>737</v>
      </c>
      <c r="G139" s="65">
        <v>0.059</v>
      </c>
    </row>
    <row r="140" spans="1:7" ht="22.5">
      <c r="A140" s="61" t="s">
        <v>738</v>
      </c>
      <c r="B140" s="62" t="s">
        <v>822</v>
      </c>
      <c r="C140" s="62" t="s">
        <v>1487</v>
      </c>
      <c r="D140" s="63">
        <v>32</v>
      </c>
      <c r="E140" s="63">
        <v>2</v>
      </c>
      <c r="F140" s="64" t="s">
        <v>739</v>
      </c>
      <c r="G140" s="65">
        <v>0.053</v>
      </c>
    </row>
    <row r="141" spans="1:7" ht="22.5">
      <c r="A141" s="61" t="s">
        <v>738</v>
      </c>
      <c r="B141" s="62" t="s">
        <v>332</v>
      </c>
      <c r="C141" s="62" t="s">
        <v>1487</v>
      </c>
      <c r="D141" s="63">
        <v>32</v>
      </c>
      <c r="E141" s="63">
        <v>2</v>
      </c>
      <c r="F141" s="64" t="s">
        <v>740</v>
      </c>
      <c r="G141" s="65">
        <v>0.053</v>
      </c>
    </row>
    <row r="142" spans="1:7" ht="11.25">
      <c r="A142" s="61" t="s">
        <v>741</v>
      </c>
      <c r="B142" s="62" t="s">
        <v>822</v>
      </c>
      <c r="C142" s="62" t="s">
        <v>1487</v>
      </c>
      <c r="D142" s="63">
        <v>32</v>
      </c>
      <c r="E142" s="63">
        <v>2</v>
      </c>
      <c r="F142" s="64" t="s">
        <v>742</v>
      </c>
      <c r="G142" s="65">
        <v>0.07</v>
      </c>
    </row>
    <row r="143" spans="1:7" ht="11.25">
      <c r="A143" s="61" t="s">
        <v>741</v>
      </c>
      <c r="B143" s="62" t="s">
        <v>332</v>
      </c>
      <c r="C143" s="62" t="s">
        <v>1487</v>
      </c>
      <c r="D143" s="63">
        <v>32</v>
      </c>
      <c r="E143" s="63">
        <v>2</v>
      </c>
      <c r="F143" s="64" t="s">
        <v>743</v>
      </c>
      <c r="G143" s="65">
        <v>0.07</v>
      </c>
    </row>
    <row r="144" spans="1:7" ht="11.25">
      <c r="A144" s="61" t="s">
        <v>744</v>
      </c>
      <c r="B144" s="62" t="s">
        <v>822</v>
      </c>
      <c r="C144" s="62" t="s">
        <v>1487</v>
      </c>
      <c r="D144" s="63">
        <v>32</v>
      </c>
      <c r="E144" s="63">
        <v>2</v>
      </c>
      <c r="F144" s="64" t="s">
        <v>745</v>
      </c>
      <c r="G144" s="65">
        <v>0.054</v>
      </c>
    </row>
    <row r="145" spans="1:7" ht="11.25">
      <c r="A145" s="61" t="s">
        <v>744</v>
      </c>
      <c r="B145" s="62" t="s">
        <v>332</v>
      </c>
      <c r="C145" s="62" t="s">
        <v>1487</v>
      </c>
      <c r="D145" s="63">
        <v>32</v>
      </c>
      <c r="E145" s="63">
        <v>2</v>
      </c>
      <c r="F145" s="64" t="s">
        <v>746</v>
      </c>
      <c r="G145" s="65">
        <v>0.054</v>
      </c>
    </row>
    <row r="146" spans="1:7" ht="11.25">
      <c r="A146" s="61" t="s">
        <v>747</v>
      </c>
      <c r="B146" s="62" t="s">
        <v>822</v>
      </c>
      <c r="C146" s="62" t="s">
        <v>1487</v>
      </c>
      <c r="D146" s="63">
        <v>32</v>
      </c>
      <c r="E146" s="63">
        <v>2</v>
      </c>
      <c r="F146" s="64" t="s">
        <v>34</v>
      </c>
      <c r="G146" s="65">
        <v>0.085</v>
      </c>
    </row>
    <row r="147" spans="1:7" ht="11.25">
      <c r="A147" s="61" t="s">
        <v>747</v>
      </c>
      <c r="B147" s="62" t="s">
        <v>332</v>
      </c>
      <c r="C147" s="62" t="s">
        <v>1487</v>
      </c>
      <c r="D147" s="63">
        <v>32</v>
      </c>
      <c r="E147" s="63">
        <v>2</v>
      </c>
      <c r="F147" s="64" t="s">
        <v>35</v>
      </c>
      <c r="G147" s="65">
        <v>0.085</v>
      </c>
    </row>
    <row r="148" spans="1:7" ht="11.25">
      <c r="A148" s="56" t="s">
        <v>36</v>
      </c>
      <c r="B148" s="57" t="s">
        <v>877</v>
      </c>
      <c r="C148" s="57" t="s">
        <v>1316</v>
      </c>
      <c r="D148" s="58">
        <v>30</v>
      </c>
      <c r="E148" s="58">
        <v>2</v>
      </c>
      <c r="F148" s="59" t="s">
        <v>37</v>
      </c>
      <c r="G148" s="60">
        <v>0.051</v>
      </c>
    </row>
    <row r="149" spans="1:7" ht="11.25">
      <c r="A149" s="56" t="s">
        <v>38</v>
      </c>
      <c r="B149" s="57" t="s">
        <v>877</v>
      </c>
      <c r="C149" s="57" t="s">
        <v>1317</v>
      </c>
      <c r="D149" s="58">
        <v>30</v>
      </c>
      <c r="E149" s="58">
        <v>2</v>
      </c>
      <c r="F149" s="59" t="s">
        <v>39</v>
      </c>
      <c r="G149" s="60">
        <v>0.045</v>
      </c>
    </row>
    <row r="150" spans="1:7" ht="11.25">
      <c r="A150" s="61" t="s">
        <v>40</v>
      </c>
      <c r="B150" s="62" t="s">
        <v>822</v>
      </c>
      <c r="C150" s="62" t="s">
        <v>1487</v>
      </c>
      <c r="D150" s="63">
        <v>32</v>
      </c>
      <c r="E150" s="63">
        <v>3</v>
      </c>
      <c r="F150" s="64" t="s">
        <v>41</v>
      </c>
      <c r="G150" s="65">
        <v>0.089</v>
      </c>
    </row>
    <row r="151" spans="1:7" ht="11.25">
      <c r="A151" s="61" t="s">
        <v>40</v>
      </c>
      <c r="B151" s="62" t="s">
        <v>332</v>
      </c>
      <c r="C151" s="62" t="s">
        <v>1487</v>
      </c>
      <c r="D151" s="63">
        <v>32</v>
      </c>
      <c r="E151" s="63">
        <v>3</v>
      </c>
      <c r="F151" s="64" t="s">
        <v>42</v>
      </c>
      <c r="G151" s="65">
        <v>0.089</v>
      </c>
    </row>
    <row r="152" spans="1:7" ht="11.25">
      <c r="A152" s="61" t="s">
        <v>40</v>
      </c>
      <c r="B152" s="62" t="s">
        <v>332</v>
      </c>
      <c r="C152" s="62" t="s">
        <v>1316</v>
      </c>
      <c r="D152" s="63">
        <v>32</v>
      </c>
      <c r="E152" s="63">
        <v>3</v>
      </c>
      <c r="F152" s="64" t="s">
        <v>43</v>
      </c>
      <c r="G152" s="65">
        <v>0.083</v>
      </c>
    </row>
    <row r="153" spans="1:7" ht="22.5">
      <c r="A153" s="61" t="s">
        <v>44</v>
      </c>
      <c r="B153" s="62" t="s">
        <v>822</v>
      </c>
      <c r="C153" s="62" t="s">
        <v>1487</v>
      </c>
      <c r="D153" s="63">
        <v>32</v>
      </c>
      <c r="E153" s="63">
        <v>3</v>
      </c>
      <c r="F153" s="64" t="s">
        <v>45</v>
      </c>
      <c r="G153" s="65">
        <v>0.09</v>
      </c>
    </row>
    <row r="154" spans="1:7" ht="22.5">
      <c r="A154" s="61" t="s">
        <v>44</v>
      </c>
      <c r="B154" s="62" t="s">
        <v>332</v>
      </c>
      <c r="C154" s="62" t="s">
        <v>1487</v>
      </c>
      <c r="D154" s="63">
        <v>32</v>
      </c>
      <c r="E154" s="63">
        <v>3</v>
      </c>
      <c r="F154" s="64" t="s">
        <v>46</v>
      </c>
      <c r="G154" s="65">
        <v>0.09</v>
      </c>
    </row>
    <row r="155" spans="1:7" ht="11.25">
      <c r="A155" s="61" t="s">
        <v>47</v>
      </c>
      <c r="B155" s="62" t="s">
        <v>822</v>
      </c>
      <c r="C155" s="62" t="s">
        <v>1487</v>
      </c>
      <c r="D155" s="63">
        <v>32</v>
      </c>
      <c r="E155" s="63">
        <v>3</v>
      </c>
      <c r="F155" s="64" t="s">
        <v>48</v>
      </c>
      <c r="G155" s="65">
        <v>0.093</v>
      </c>
    </row>
    <row r="156" spans="1:7" ht="11.25">
      <c r="A156" s="61" t="s">
        <v>47</v>
      </c>
      <c r="B156" s="62" t="s">
        <v>332</v>
      </c>
      <c r="C156" s="62" t="s">
        <v>1487</v>
      </c>
      <c r="D156" s="63">
        <v>32</v>
      </c>
      <c r="E156" s="63">
        <v>3</v>
      </c>
      <c r="F156" s="64" t="s">
        <v>49</v>
      </c>
      <c r="G156" s="65">
        <v>0.093</v>
      </c>
    </row>
    <row r="157" spans="1:7" ht="11.25">
      <c r="A157" s="61" t="s">
        <v>50</v>
      </c>
      <c r="B157" s="62" t="s">
        <v>822</v>
      </c>
      <c r="C157" s="62" t="s">
        <v>1487</v>
      </c>
      <c r="D157" s="63">
        <v>32</v>
      </c>
      <c r="E157" s="63">
        <v>3</v>
      </c>
      <c r="F157" s="64" t="s">
        <v>51</v>
      </c>
      <c r="G157" s="65">
        <v>0.078</v>
      </c>
    </row>
    <row r="158" spans="1:7" ht="11.25">
      <c r="A158" s="61" t="s">
        <v>50</v>
      </c>
      <c r="B158" s="62" t="s">
        <v>332</v>
      </c>
      <c r="C158" s="62" t="s">
        <v>1487</v>
      </c>
      <c r="D158" s="63">
        <v>32</v>
      </c>
      <c r="E158" s="63">
        <v>3</v>
      </c>
      <c r="F158" s="64" t="s">
        <v>52</v>
      </c>
      <c r="G158" s="65">
        <v>0.078</v>
      </c>
    </row>
    <row r="159" spans="1:7" ht="11.25">
      <c r="A159" s="61" t="s">
        <v>50</v>
      </c>
      <c r="B159" s="62" t="s">
        <v>332</v>
      </c>
      <c r="C159" s="62" t="s">
        <v>1317</v>
      </c>
      <c r="D159" s="63">
        <v>32</v>
      </c>
      <c r="E159" s="63">
        <v>3</v>
      </c>
      <c r="F159" s="64" t="s">
        <v>53</v>
      </c>
      <c r="G159" s="65">
        <v>0.073</v>
      </c>
    </row>
    <row r="160" spans="1:7" ht="22.5">
      <c r="A160" s="61" t="s">
        <v>54</v>
      </c>
      <c r="B160" s="62" t="s">
        <v>822</v>
      </c>
      <c r="C160" s="62" t="s">
        <v>1487</v>
      </c>
      <c r="D160" s="63">
        <v>32</v>
      </c>
      <c r="E160" s="63">
        <v>3</v>
      </c>
      <c r="F160" s="64" t="s">
        <v>55</v>
      </c>
      <c r="G160" s="65">
        <v>0.112</v>
      </c>
    </row>
    <row r="161" spans="1:7" ht="22.5">
      <c r="A161" s="61" t="s">
        <v>54</v>
      </c>
      <c r="B161" s="62" t="s">
        <v>332</v>
      </c>
      <c r="C161" s="62" t="s">
        <v>1487</v>
      </c>
      <c r="D161" s="63">
        <v>32</v>
      </c>
      <c r="E161" s="63">
        <v>3</v>
      </c>
      <c r="F161" s="64" t="s">
        <v>56</v>
      </c>
      <c r="G161" s="65">
        <v>0.112</v>
      </c>
    </row>
    <row r="162" spans="1:7" ht="11.25">
      <c r="A162" s="61" t="s">
        <v>57</v>
      </c>
      <c r="B162" s="62" t="s">
        <v>822</v>
      </c>
      <c r="C162" s="62" t="s">
        <v>1547</v>
      </c>
      <c r="D162" s="63">
        <v>32</v>
      </c>
      <c r="E162" s="63">
        <v>3</v>
      </c>
      <c r="F162" s="64" t="s">
        <v>554</v>
      </c>
      <c r="G162" s="65">
        <v>0.11</v>
      </c>
    </row>
    <row r="163" spans="1:7" ht="11.25">
      <c r="A163" s="61" t="s">
        <v>58</v>
      </c>
      <c r="B163" s="62" t="s">
        <v>822</v>
      </c>
      <c r="C163" s="62" t="s">
        <v>1487</v>
      </c>
      <c r="D163" s="63">
        <v>32</v>
      </c>
      <c r="E163" s="63">
        <v>3</v>
      </c>
      <c r="F163" s="64" t="s">
        <v>59</v>
      </c>
      <c r="G163" s="65">
        <v>0.093</v>
      </c>
    </row>
    <row r="164" spans="1:7" ht="11.25">
      <c r="A164" s="61" t="s">
        <v>58</v>
      </c>
      <c r="B164" s="62" t="s">
        <v>332</v>
      </c>
      <c r="C164" s="62" t="s">
        <v>1487</v>
      </c>
      <c r="D164" s="63">
        <v>32</v>
      </c>
      <c r="E164" s="63">
        <v>3</v>
      </c>
      <c r="F164" s="64" t="s">
        <v>60</v>
      </c>
      <c r="G164" s="65">
        <v>0.093</v>
      </c>
    </row>
    <row r="165" spans="1:7" ht="22.5">
      <c r="A165" s="61" t="s">
        <v>61</v>
      </c>
      <c r="B165" s="62" t="s">
        <v>822</v>
      </c>
      <c r="C165" s="62" t="s">
        <v>1487</v>
      </c>
      <c r="D165" s="63">
        <v>32</v>
      </c>
      <c r="E165" s="63">
        <v>3</v>
      </c>
      <c r="F165" s="64" t="s">
        <v>62</v>
      </c>
      <c r="G165" s="65">
        <v>0.092</v>
      </c>
    </row>
    <row r="166" spans="1:7" ht="22.5">
      <c r="A166" s="61" t="s">
        <v>61</v>
      </c>
      <c r="B166" s="62" t="s">
        <v>332</v>
      </c>
      <c r="C166" s="62" t="s">
        <v>1487</v>
      </c>
      <c r="D166" s="63">
        <v>32</v>
      </c>
      <c r="E166" s="63">
        <v>3</v>
      </c>
      <c r="F166" s="64" t="s">
        <v>63</v>
      </c>
      <c r="G166" s="65">
        <v>0.092</v>
      </c>
    </row>
    <row r="167" spans="1:7" ht="11.25">
      <c r="A167" s="61" t="s">
        <v>64</v>
      </c>
      <c r="B167" s="62" t="s">
        <v>822</v>
      </c>
      <c r="C167" s="62" t="s">
        <v>1487</v>
      </c>
      <c r="D167" s="63">
        <v>32</v>
      </c>
      <c r="E167" s="63">
        <v>3</v>
      </c>
      <c r="F167" s="64" t="s">
        <v>65</v>
      </c>
      <c r="G167" s="65">
        <v>0.098</v>
      </c>
    </row>
    <row r="168" spans="1:7" ht="11.25">
      <c r="A168" s="61" t="s">
        <v>64</v>
      </c>
      <c r="B168" s="62" t="s">
        <v>332</v>
      </c>
      <c r="C168" s="62" t="s">
        <v>1487</v>
      </c>
      <c r="D168" s="63">
        <v>32</v>
      </c>
      <c r="E168" s="63">
        <v>3</v>
      </c>
      <c r="F168" s="64" t="s">
        <v>66</v>
      </c>
      <c r="G168" s="65">
        <v>0.098</v>
      </c>
    </row>
    <row r="169" spans="1:7" ht="11.25">
      <c r="A169" s="61" t="s">
        <v>67</v>
      </c>
      <c r="B169" s="62" t="s">
        <v>822</v>
      </c>
      <c r="C169" s="62" t="s">
        <v>1487</v>
      </c>
      <c r="D169" s="63">
        <v>32</v>
      </c>
      <c r="E169" s="63">
        <v>3</v>
      </c>
      <c r="F169" s="64" t="s">
        <v>68</v>
      </c>
      <c r="G169" s="65">
        <v>0.076</v>
      </c>
    </row>
    <row r="170" spans="1:7" ht="11.25">
      <c r="A170" s="61" t="s">
        <v>67</v>
      </c>
      <c r="B170" s="62" t="s">
        <v>332</v>
      </c>
      <c r="C170" s="62" t="s">
        <v>1487</v>
      </c>
      <c r="D170" s="63">
        <v>32</v>
      </c>
      <c r="E170" s="63">
        <v>3</v>
      </c>
      <c r="F170" s="64" t="s">
        <v>69</v>
      </c>
      <c r="G170" s="65">
        <v>0.076</v>
      </c>
    </row>
    <row r="171" spans="1:7" ht="11.25">
      <c r="A171" s="56" t="s">
        <v>70</v>
      </c>
      <c r="B171" s="57" t="s">
        <v>877</v>
      </c>
      <c r="C171" s="57" t="s">
        <v>1316</v>
      </c>
      <c r="D171" s="58">
        <v>30</v>
      </c>
      <c r="E171" s="58">
        <v>3</v>
      </c>
      <c r="F171" s="59" t="s">
        <v>71</v>
      </c>
      <c r="G171" s="60">
        <v>0.077</v>
      </c>
    </row>
    <row r="172" spans="1:7" ht="11.25">
      <c r="A172" s="56" t="s">
        <v>72</v>
      </c>
      <c r="B172" s="57" t="s">
        <v>877</v>
      </c>
      <c r="C172" s="57" t="s">
        <v>1317</v>
      </c>
      <c r="D172" s="58">
        <v>30</v>
      </c>
      <c r="E172" s="58">
        <v>3</v>
      </c>
      <c r="F172" s="59" t="s">
        <v>73</v>
      </c>
      <c r="G172" s="60">
        <v>0.067</v>
      </c>
    </row>
    <row r="173" spans="1:7" ht="11.25">
      <c r="A173" s="61" t="s">
        <v>74</v>
      </c>
      <c r="B173" s="62" t="s">
        <v>822</v>
      </c>
      <c r="C173" s="62" t="s">
        <v>1487</v>
      </c>
      <c r="D173" s="63">
        <v>32</v>
      </c>
      <c r="E173" s="63">
        <v>4</v>
      </c>
      <c r="F173" s="64" t="s">
        <v>75</v>
      </c>
      <c r="G173" s="65">
        <v>0.112</v>
      </c>
    </row>
    <row r="174" spans="1:7" ht="11.25">
      <c r="A174" s="61" t="s">
        <v>74</v>
      </c>
      <c r="B174" s="62" t="s">
        <v>332</v>
      </c>
      <c r="C174" s="62" t="s">
        <v>1487</v>
      </c>
      <c r="D174" s="63">
        <v>32</v>
      </c>
      <c r="E174" s="63">
        <v>4</v>
      </c>
      <c r="F174" s="64" t="s">
        <v>76</v>
      </c>
      <c r="G174" s="65">
        <v>0.112</v>
      </c>
    </row>
    <row r="175" spans="1:7" ht="11.25">
      <c r="A175" s="61" t="s">
        <v>74</v>
      </c>
      <c r="B175" s="62" t="s">
        <v>332</v>
      </c>
      <c r="C175" s="62" t="s">
        <v>1316</v>
      </c>
      <c r="D175" s="63">
        <v>32</v>
      </c>
      <c r="E175" s="63">
        <v>4</v>
      </c>
      <c r="F175" s="64" t="s">
        <v>77</v>
      </c>
      <c r="G175" s="65">
        <v>0.108</v>
      </c>
    </row>
    <row r="176" spans="1:7" ht="22.5">
      <c r="A176" s="61" t="s">
        <v>78</v>
      </c>
      <c r="B176" s="62" t="s">
        <v>822</v>
      </c>
      <c r="C176" s="62" t="s">
        <v>1487</v>
      </c>
      <c r="D176" s="63">
        <v>32</v>
      </c>
      <c r="E176" s="63">
        <v>4</v>
      </c>
      <c r="F176" s="64" t="s">
        <v>79</v>
      </c>
      <c r="G176" s="65">
        <v>0.118</v>
      </c>
    </row>
    <row r="177" spans="1:7" ht="22.5">
      <c r="A177" s="61" t="s">
        <v>78</v>
      </c>
      <c r="B177" s="62" t="s">
        <v>332</v>
      </c>
      <c r="C177" s="62" t="s">
        <v>1487</v>
      </c>
      <c r="D177" s="63">
        <v>32</v>
      </c>
      <c r="E177" s="63">
        <v>4</v>
      </c>
      <c r="F177" s="64" t="s">
        <v>80</v>
      </c>
      <c r="G177" s="65">
        <v>0.118</v>
      </c>
    </row>
    <row r="178" spans="1:7" ht="22.5">
      <c r="A178" s="61" t="s">
        <v>81</v>
      </c>
      <c r="B178" s="62" t="s">
        <v>822</v>
      </c>
      <c r="C178" s="62" t="s">
        <v>1487</v>
      </c>
      <c r="D178" s="63">
        <v>32</v>
      </c>
      <c r="E178" s="63">
        <v>4</v>
      </c>
      <c r="F178" s="64" t="s">
        <v>82</v>
      </c>
      <c r="G178" s="65">
        <v>0.152</v>
      </c>
    </row>
    <row r="179" spans="1:7" ht="22.5">
      <c r="A179" s="61" t="s">
        <v>81</v>
      </c>
      <c r="B179" s="62" t="s">
        <v>332</v>
      </c>
      <c r="C179" s="62" t="s">
        <v>1487</v>
      </c>
      <c r="D179" s="63">
        <v>32</v>
      </c>
      <c r="E179" s="63">
        <v>4</v>
      </c>
      <c r="F179" s="64" t="s">
        <v>83</v>
      </c>
      <c r="G179" s="65">
        <v>0.152</v>
      </c>
    </row>
    <row r="180" spans="1:7" ht="11.25">
      <c r="A180" s="61" t="s">
        <v>84</v>
      </c>
      <c r="B180" s="62" t="s">
        <v>822</v>
      </c>
      <c r="C180" s="62" t="s">
        <v>1487</v>
      </c>
      <c r="D180" s="63">
        <v>32</v>
      </c>
      <c r="E180" s="63">
        <v>4</v>
      </c>
      <c r="F180" s="64" t="s">
        <v>85</v>
      </c>
      <c r="G180" s="65">
        <v>0.102</v>
      </c>
    </row>
    <row r="181" spans="1:7" ht="11.25">
      <c r="A181" s="61" t="s">
        <v>84</v>
      </c>
      <c r="B181" s="62" t="s">
        <v>332</v>
      </c>
      <c r="C181" s="62" t="s">
        <v>1487</v>
      </c>
      <c r="D181" s="63">
        <v>32</v>
      </c>
      <c r="E181" s="63">
        <v>4</v>
      </c>
      <c r="F181" s="64" t="s">
        <v>86</v>
      </c>
      <c r="G181" s="65">
        <v>0.102</v>
      </c>
    </row>
    <row r="182" spans="1:7" ht="11.25">
      <c r="A182" s="61" t="s">
        <v>84</v>
      </c>
      <c r="B182" s="62" t="s">
        <v>332</v>
      </c>
      <c r="C182" s="62" t="s">
        <v>1317</v>
      </c>
      <c r="D182" s="63">
        <v>32</v>
      </c>
      <c r="E182" s="63">
        <v>4</v>
      </c>
      <c r="F182" s="64" t="s">
        <v>87</v>
      </c>
      <c r="G182" s="65">
        <v>0.094</v>
      </c>
    </row>
    <row r="183" spans="1:7" ht="22.5">
      <c r="A183" s="61" t="s">
        <v>88</v>
      </c>
      <c r="B183" s="62" t="s">
        <v>822</v>
      </c>
      <c r="C183" s="62" t="s">
        <v>1487</v>
      </c>
      <c r="D183" s="63">
        <v>32</v>
      </c>
      <c r="E183" s="63">
        <v>4</v>
      </c>
      <c r="F183" s="64" t="s">
        <v>89</v>
      </c>
      <c r="G183" s="65">
        <v>0.151</v>
      </c>
    </row>
    <row r="184" spans="1:7" ht="22.5">
      <c r="A184" s="61" t="s">
        <v>88</v>
      </c>
      <c r="B184" s="62" t="s">
        <v>332</v>
      </c>
      <c r="C184" s="62" t="s">
        <v>1487</v>
      </c>
      <c r="D184" s="63">
        <v>32</v>
      </c>
      <c r="E184" s="63">
        <v>4</v>
      </c>
      <c r="F184" s="64" t="s">
        <v>90</v>
      </c>
      <c r="G184" s="65">
        <v>0.151</v>
      </c>
    </row>
    <row r="185" spans="1:7" ht="11.25">
      <c r="A185" s="61" t="s">
        <v>91</v>
      </c>
      <c r="B185" s="62" t="s">
        <v>822</v>
      </c>
      <c r="C185" s="62" t="s">
        <v>1547</v>
      </c>
      <c r="D185" s="63">
        <v>32</v>
      </c>
      <c r="E185" s="63">
        <v>4</v>
      </c>
      <c r="F185" s="64" t="s">
        <v>615</v>
      </c>
      <c r="G185" s="65">
        <v>0.142</v>
      </c>
    </row>
    <row r="186" spans="1:7" ht="11.25">
      <c r="A186" s="61" t="s">
        <v>92</v>
      </c>
      <c r="B186" s="62" t="s">
        <v>822</v>
      </c>
      <c r="C186" s="62" t="s">
        <v>1487</v>
      </c>
      <c r="D186" s="63">
        <v>32</v>
      </c>
      <c r="E186" s="63">
        <v>4</v>
      </c>
      <c r="F186" s="64" t="s">
        <v>93</v>
      </c>
      <c r="G186" s="65">
        <v>0.118</v>
      </c>
    </row>
    <row r="187" spans="1:7" ht="11.25">
      <c r="A187" s="61" t="s">
        <v>92</v>
      </c>
      <c r="B187" s="62" t="s">
        <v>332</v>
      </c>
      <c r="C187" s="62" t="s">
        <v>1487</v>
      </c>
      <c r="D187" s="63">
        <v>32</v>
      </c>
      <c r="E187" s="63">
        <v>4</v>
      </c>
      <c r="F187" s="64" t="s">
        <v>94</v>
      </c>
      <c r="G187" s="65">
        <v>0.118</v>
      </c>
    </row>
    <row r="188" spans="1:7" ht="22.5">
      <c r="A188" s="61" t="s">
        <v>95</v>
      </c>
      <c r="B188" s="62" t="s">
        <v>822</v>
      </c>
      <c r="C188" s="62" t="s">
        <v>1487</v>
      </c>
      <c r="D188" s="63">
        <v>32</v>
      </c>
      <c r="E188" s="63">
        <v>4</v>
      </c>
      <c r="F188" s="64" t="s">
        <v>96</v>
      </c>
      <c r="G188" s="65">
        <v>0.12</v>
      </c>
    </row>
    <row r="189" spans="1:7" ht="22.5">
      <c r="A189" s="61" t="s">
        <v>95</v>
      </c>
      <c r="B189" s="62" t="s">
        <v>332</v>
      </c>
      <c r="C189" s="62" t="s">
        <v>1487</v>
      </c>
      <c r="D189" s="63">
        <v>32</v>
      </c>
      <c r="E189" s="63">
        <v>4</v>
      </c>
      <c r="F189" s="64" t="s">
        <v>97</v>
      </c>
      <c r="G189" s="65">
        <v>0.12</v>
      </c>
    </row>
    <row r="190" spans="1:7" ht="11.25">
      <c r="A190" s="61" t="s">
        <v>98</v>
      </c>
      <c r="B190" s="62" t="s">
        <v>822</v>
      </c>
      <c r="C190" s="62" t="s">
        <v>1487</v>
      </c>
      <c r="D190" s="63">
        <v>32</v>
      </c>
      <c r="E190" s="63">
        <v>4</v>
      </c>
      <c r="F190" s="64" t="s">
        <v>99</v>
      </c>
      <c r="G190" s="65">
        <v>0.105</v>
      </c>
    </row>
    <row r="191" spans="1:7" ht="11.25">
      <c r="A191" s="61" t="s">
        <v>98</v>
      </c>
      <c r="B191" s="62" t="s">
        <v>332</v>
      </c>
      <c r="C191" s="62" t="s">
        <v>1487</v>
      </c>
      <c r="D191" s="63">
        <v>32</v>
      </c>
      <c r="E191" s="63">
        <v>4</v>
      </c>
      <c r="F191" s="64" t="s">
        <v>100</v>
      </c>
      <c r="G191" s="65">
        <v>0.105</v>
      </c>
    </row>
    <row r="192" spans="1:7" ht="11.25">
      <c r="A192" s="56" t="s">
        <v>101</v>
      </c>
      <c r="B192" s="57" t="s">
        <v>877</v>
      </c>
      <c r="C192" s="57" t="s">
        <v>1316</v>
      </c>
      <c r="D192" s="58">
        <v>30</v>
      </c>
      <c r="E192" s="58">
        <v>4</v>
      </c>
      <c r="F192" s="59" t="s">
        <v>102</v>
      </c>
      <c r="G192" s="60">
        <v>0.102</v>
      </c>
    </row>
    <row r="193" spans="1:7" ht="11.25">
      <c r="A193" s="56" t="s">
        <v>103</v>
      </c>
      <c r="B193" s="57" t="s">
        <v>877</v>
      </c>
      <c r="C193" s="57" t="s">
        <v>1317</v>
      </c>
      <c r="D193" s="58">
        <v>30</v>
      </c>
      <c r="E193" s="58">
        <v>4</v>
      </c>
      <c r="F193" s="59" t="s">
        <v>104</v>
      </c>
      <c r="G193" s="60">
        <v>0.09</v>
      </c>
    </row>
    <row r="194" spans="1:7" ht="22.5">
      <c r="A194" s="61" t="s">
        <v>105</v>
      </c>
      <c r="B194" s="62" t="s">
        <v>822</v>
      </c>
      <c r="C194" s="62" t="s">
        <v>1487</v>
      </c>
      <c r="D194" s="63">
        <v>32</v>
      </c>
      <c r="E194" s="63">
        <v>5</v>
      </c>
      <c r="F194" s="64" t="s">
        <v>106</v>
      </c>
      <c r="G194" s="65">
        <v>0.148</v>
      </c>
    </row>
    <row r="195" spans="1:7" ht="22.5">
      <c r="A195" s="61" t="s">
        <v>105</v>
      </c>
      <c r="B195" s="62" t="s">
        <v>332</v>
      </c>
      <c r="C195" s="62" t="s">
        <v>1487</v>
      </c>
      <c r="D195" s="63">
        <v>32</v>
      </c>
      <c r="E195" s="63">
        <v>5</v>
      </c>
      <c r="F195" s="64" t="s">
        <v>107</v>
      </c>
      <c r="G195" s="65">
        <v>0.148</v>
      </c>
    </row>
    <row r="196" spans="1:7" ht="22.5">
      <c r="A196" s="61" t="s">
        <v>108</v>
      </c>
      <c r="B196" s="62" t="s">
        <v>822</v>
      </c>
      <c r="C196" s="62" t="s">
        <v>1487</v>
      </c>
      <c r="D196" s="63">
        <v>32</v>
      </c>
      <c r="E196" s="63">
        <v>5</v>
      </c>
      <c r="F196" s="64" t="s">
        <v>109</v>
      </c>
      <c r="G196" s="65">
        <v>0.189</v>
      </c>
    </row>
    <row r="197" spans="1:7" ht="22.5">
      <c r="A197" s="61" t="s">
        <v>108</v>
      </c>
      <c r="B197" s="62" t="s">
        <v>332</v>
      </c>
      <c r="C197" s="62" t="s">
        <v>1487</v>
      </c>
      <c r="D197" s="63">
        <v>32</v>
      </c>
      <c r="E197" s="63">
        <v>5</v>
      </c>
      <c r="F197" s="64" t="s">
        <v>110</v>
      </c>
      <c r="G197" s="65">
        <v>0.189</v>
      </c>
    </row>
    <row r="198" spans="1:7" ht="11.25">
      <c r="A198" s="61" t="s">
        <v>111</v>
      </c>
      <c r="B198" s="62" t="s">
        <v>822</v>
      </c>
      <c r="C198" s="62" t="s">
        <v>1487</v>
      </c>
      <c r="D198" s="63">
        <v>32</v>
      </c>
      <c r="E198" s="63">
        <v>6</v>
      </c>
      <c r="F198" s="64" t="s">
        <v>112</v>
      </c>
      <c r="G198" s="65">
        <v>0.175</v>
      </c>
    </row>
    <row r="199" spans="1:7" ht="11.25">
      <c r="A199" s="61" t="s">
        <v>111</v>
      </c>
      <c r="B199" s="62" t="s">
        <v>332</v>
      </c>
      <c r="C199" s="62" t="s">
        <v>1487</v>
      </c>
      <c r="D199" s="63">
        <v>32</v>
      </c>
      <c r="E199" s="63">
        <v>6</v>
      </c>
      <c r="F199" s="64" t="s">
        <v>113</v>
      </c>
      <c r="G199" s="65">
        <v>0.175</v>
      </c>
    </row>
    <row r="200" spans="1:7" ht="22.5">
      <c r="A200" s="61" t="s">
        <v>114</v>
      </c>
      <c r="B200" s="62" t="s">
        <v>332</v>
      </c>
      <c r="C200" s="62" t="s">
        <v>1316</v>
      </c>
      <c r="D200" s="63">
        <v>32</v>
      </c>
      <c r="E200" s="63">
        <v>6</v>
      </c>
      <c r="F200" s="64" t="s">
        <v>115</v>
      </c>
      <c r="G200" s="65">
        <v>0.162</v>
      </c>
    </row>
    <row r="201" spans="1:7" ht="22.5">
      <c r="A201" s="61" t="s">
        <v>116</v>
      </c>
      <c r="B201" s="62" t="s">
        <v>332</v>
      </c>
      <c r="C201" s="62" t="s">
        <v>1317</v>
      </c>
      <c r="D201" s="63">
        <v>32</v>
      </c>
      <c r="E201" s="63">
        <v>6</v>
      </c>
      <c r="F201" s="64" t="s">
        <v>117</v>
      </c>
      <c r="G201" s="65">
        <v>0.142</v>
      </c>
    </row>
    <row r="202" spans="1:7" ht="22.5">
      <c r="A202" s="61" t="s">
        <v>118</v>
      </c>
      <c r="B202" s="62" t="s">
        <v>822</v>
      </c>
      <c r="C202" s="62" t="s">
        <v>1487</v>
      </c>
      <c r="D202" s="63">
        <v>32</v>
      </c>
      <c r="E202" s="63">
        <v>6</v>
      </c>
      <c r="F202" s="64" t="s">
        <v>119</v>
      </c>
      <c r="G202" s="65">
        <v>0.226</v>
      </c>
    </row>
    <row r="203" spans="1:7" ht="22.5">
      <c r="A203" s="61" t="s">
        <v>118</v>
      </c>
      <c r="B203" s="62" t="s">
        <v>332</v>
      </c>
      <c r="C203" s="62" t="s">
        <v>1487</v>
      </c>
      <c r="D203" s="63">
        <v>32</v>
      </c>
      <c r="E203" s="63">
        <v>6</v>
      </c>
      <c r="F203" s="64" t="s">
        <v>120</v>
      </c>
      <c r="G203" s="65">
        <v>0.226</v>
      </c>
    </row>
    <row r="204" spans="1:7" ht="11.25">
      <c r="A204" s="61" t="s">
        <v>121</v>
      </c>
      <c r="B204" s="62" t="s">
        <v>822</v>
      </c>
      <c r="C204" s="62" t="s">
        <v>1487</v>
      </c>
      <c r="D204" s="63">
        <v>32</v>
      </c>
      <c r="E204" s="63">
        <v>6</v>
      </c>
      <c r="F204" s="64" t="s">
        <v>122</v>
      </c>
      <c r="G204" s="65">
        <v>0.156</v>
      </c>
    </row>
    <row r="205" spans="1:7" ht="11.25">
      <c r="A205" s="61" t="s">
        <v>121</v>
      </c>
      <c r="B205" s="62" t="s">
        <v>332</v>
      </c>
      <c r="C205" s="62" t="s">
        <v>1487</v>
      </c>
      <c r="D205" s="63">
        <v>32</v>
      </c>
      <c r="E205" s="63">
        <v>6</v>
      </c>
      <c r="F205" s="64" t="s">
        <v>123</v>
      </c>
      <c r="G205" s="65">
        <v>0.156</v>
      </c>
    </row>
    <row r="206" spans="1:7" ht="11.25">
      <c r="A206" s="61" t="s">
        <v>124</v>
      </c>
      <c r="B206" s="62" t="s">
        <v>822</v>
      </c>
      <c r="C206" s="62" t="s">
        <v>1487</v>
      </c>
      <c r="D206" s="63">
        <v>32</v>
      </c>
      <c r="E206" s="63">
        <v>6</v>
      </c>
      <c r="F206" s="64" t="s">
        <v>125</v>
      </c>
      <c r="G206" s="65">
        <v>0.182</v>
      </c>
    </row>
    <row r="207" spans="1:7" ht="11.25">
      <c r="A207" s="61" t="s">
        <v>124</v>
      </c>
      <c r="B207" s="62" t="s">
        <v>332</v>
      </c>
      <c r="C207" s="62" t="s">
        <v>1487</v>
      </c>
      <c r="D207" s="63">
        <v>32</v>
      </c>
      <c r="E207" s="63">
        <v>6</v>
      </c>
      <c r="F207" s="64" t="s">
        <v>126</v>
      </c>
      <c r="G207" s="65">
        <v>0.182</v>
      </c>
    </row>
    <row r="208" spans="1:7" ht="22.5">
      <c r="A208" s="56" t="s">
        <v>127</v>
      </c>
      <c r="B208" s="57" t="s">
        <v>877</v>
      </c>
      <c r="C208" s="57" t="s">
        <v>1316</v>
      </c>
      <c r="D208" s="58">
        <v>30</v>
      </c>
      <c r="E208" s="58">
        <v>6</v>
      </c>
      <c r="F208" s="59" t="s">
        <v>128</v>
      </c>
      <c r="G208" s="60">
        <v>0.153</v>
      </c>
    </row>
    <row r="209" spans="1:7" ht="22.5">
      <c r="A209" s="56" t="s">
        <v>129</v>
      </c>
      <c r="B209" s="57" t="s">
        <v>877</v>
      </c>
      <c r="C209" s="57" t="s">
        <v>1317</v>
      </c>
      <c r="D209" s="58">
        <v>30</v>
      </c>
      <c r="E209" s="58">
        <v>6</v>
      </c>
      <c r="F209" s="59" t="s">
        <v>130</v>
      </c>
      <c r="G209" s="60">
        <v>0.135</v>
      </c>
    </row>
    <row r="210" spans="1:7" ht="11.25">
      <c r="A210" s="61" t="s">
        <v>131</v>
      </c>
      <c r="B210" s="62" t="s">
        <v>822</v>
      </c>
      <c r="C210" s="62" t="s">
        <v>1487</v>
      </c>
      <c r="D210" s="63">
        <v>32</v>
      </c>
      <c r="E210" s="63">
        <v>8</v>
      </c>
      <c r="F210" s="64" t="s">
        <v>132</v>
      </c>
      <c r="G210" s="65">
        <v>0.224</v>
      </c>
    </row>
    <row r="211" spans="1:7" ht="11.25">
      <c r="A211" s="61" t="s">
        <v>131</v>
      </c>
      <c r="B211" s="62" t="s">
        <v>332</v>
      </c>
      <c r="C211" s="62" t="s">
        <v>1487</v>
      </c>
      <c r="D211" s="63">
        <v>32</v>
      </c>
      <c r="E211" s="63">
        <v>8</v>
      </c>
      <c r="F211" s="64" t="s">
        <v>133</v>
      </c>
      <c r="G211" s="65">
        <v>0.224</v>
      </c>
    </row>
    <row r="212" spans="1:7" ht="22.5">
      <c r="A212" s="61" t="s">
        <v>134</v>
      </c>
      <c r="B212" s="62" t="s">
        <v>332</v>
      </c>
      <c r="C212" s="62" t="s">
        <v>1316</v>
      </c>
      <c r="D212" s="63">
        <v>32</v>
      </c>
      <c r="E212" s="63">
        <v>8</v>
      </c>
      <c r="F212" s="64" t="s">
        <v>135</v>
      </c>
      <c r="G212" s="65">
        <v>0.216</v>
      </c>
    </row>
    <row r="213" spans="1:7" ht="22.5">
      <c r="A213" s="61" t="s">
        <v>136</v>
      </c>
      <c r="B213" s="62" t="s">
        <v>332</v>
      </c>
      <c r="C213" s="62" t="s">
        <v>1317</v>
      </c>
      <c r="D213" s="63">
        <v>32</v>
      </c>
      <c r="E213" s="63">
        <v>8</v>
      </c>
      <c r="F213" s="64" t="s">
        <v>137</v>
      </c>
      <c r="G213" s="65">
        <v>0.188</v>
      </c>
    </row>
    <row r="214" spans="1:7" ht="11.25">
      <c r="A214" s="61" t="s">
        <v>138</v>
      </c>
      <c r="B214" s="62" t="s">
        <v>822</v>
      </c>
      <c r="C214" s="62" t="s">
        <v>1487</v>
      </c>
      <c r="D214" s="63">
        <v>32</v>
      </c>
      <c r="E214" s="63">
        <v>8</v>
      </c>
      <c r="F214" s="64" t="s">
        <v>139</v>
      </c>
      <c r="G214" s="65">
        <v>0.204</v>
      </c>
    </row>
    <row r="215" spans="1:7" ht="11.25">
      <c r="A215" s="61" t="s">
        <v>138</v>
      </c>
      <c r="B215" s="62" t="s">
        <v>332</v>
      </c>
      <c r="C215" s="62" t="s">
        <v>1487</v>
      </c>
      <c r="D215" s="63">
        <v>32</v>
      </c>
      <c r="E215" s="63">
        <v>8</v>
      </c>
      <c r="F215" s="64" t="s">
        <v>140</v>
      </c>
      <c r="G215" s="65">
        <v>0.204</v>
      </c>
    </row>
    <row r="216" spans="1:7" ht="22.5">
      <c r="A216" s="56" t="s">
        <v>141</v>
      </c>
      <c r="B216" s="57" t="s">
        <v>877</v>
      </c>
      <c r="C216" s="57" t="s">
        <v>1316</v>
      </c>
      <c r="D216" s="58">
        <v>30</v>
      </c>
      <c r="E216" s="58">
        <v>8</v>
      </c>
      <c r="F216" s="59" t="s">
        <v>142</v>
      </c>
      <c r="G216" s="60">
        <v>0.204</v>
      </c>
    </row>
    <row r="217" spans="1:7" ht="23.25" thickBot="1">
      <c r="A217" s="76" t="s">
        <v>143</v>
      </c>
      <c r="B217" s="77" t="s">
        <v>877</v>
      </c>
      <c r="C217" s="77" t="s">
        <v>1317</v>
      </c>
      <c r="D217" s="78">
        <v>30</v>
      </c>
      <c r="E217" s="78">
        <v>8</v>
      </c>
      <c r="F217" s="79" t="s">
        <v>144</v>
      </c>
      <c r="G217" s="80">
        <v>0.18</v>
      </c>
    </row>
    <row r="218" spans="1:7" ht="17.25" thickBot="1">
      <c r="A218" s="209" t="s">
        <v>145</v>
      </c>
      <c r="B218" s="210"/>
      <c r="C218" s="210"/>
      <c r="D218" s="210"/>
      <c r="E218" s="210"/>
      <c r="F218" s="210"/>
      <c r="G218" s="211"/>
    </row>
    <row r="219" spans="1:7" ht="22.5">
      <c r="A219" s="51" t="s">
        <v>36</v>
      </c>
      <c r="B219" s="52" t="s">
        <v>1428</v>
      </c>
      <c r="C219" s="52" t="s">
        <v>1316</v>
      </c>
      <c r="D219" s="53">
        <v>25</v>
      </c>
      <c r="E219" s="53">
        <v>2</v>
      </c>
      <c r="F219" s="54" t="s">
        <v>146</v>
      </c>
      <c r="G219" s="55">
        <v>0.044</v>
      </c>
    </row>
    <row r="220" spans="1:7" ht="22.5">
      <c r="A220" s="56" t="s">
        <v>36</v>
      </c>
      <c r="B220" s="57" t="s">
        <v>1428</v>
      </c>
      <c r="C220" s="57" t="s">
        <v>1316</v>
      </c>
      <c r="D220" s="58">
        <v>28</v>
      </c>
      <c r="E220" s="58">
        <v>2</v>
      </c>
      <c r="F220" s="59" t="s">
        <v>147</v>
      </c>
      <c r="G220" s="60">
        <v>0.05</v>
      </c>
    </row>
    <row r="221" spans="1:7" ht="22.5">
      <c r="A221" s="56" t="s">
        <v>38</v>
      </c>
      <c r="B221" s="57" t="s">
        <v>1428</v>
      </c>
      <c r="C221" s="62" t="s">
        <v>1317</v>
      </c>
      <c r="D221" s="58">
        <v>28</v>
      </c>
      <c r="E221" s="58">
        <v>2</v>
      </c>
      <c r="F221" s="59" t="s">
        <v>148</v>
      </c>
      <c r="G221" s="60">
        <v>0.042</v>
      </c>
    </row>
    <row r="222" spans="1:7" ht="22.5">
      <c r="A222" s="56" t="s">
        <v>149</v>
      </c>
      <c r="B222" s="57" t="s">
        <v>1428</v>
      </c>
      <c r="C222" s="57" t="s">
        <v>1316</v>
      </c>
      <c r="D222" s="58">
        <v>28</v>
      </c>
      <c r="E222" s="58">
        <v>2</v>
      </c>
      <c r="F222" s="59" t="s">
        <v>150</v>
      </c>
      <c r="G222" s="60">
        <v>0.064</v>
      </c>
    </row>
    <row r="223" spans="1:7" ht="22.5">
      <c r="A223" s="56" t="s">
        <v>70</v>
      </c>
      <c r="B223" s="57" t="s">
        <v>1428</v>
      </c>
      <c r="C223" s="57" t="s">
        <v>1316</v>
      </c>
      <c r="D223" s="58">
        <v>25</v>
      </c>
      <c r="E223" s="58">
        <v>3</v>
      </c>
      <c r="F223" s="59" t="s">
        <v>151</v>
      </c>
      <c r="G223" s="60">
        <v>0.066</v>
      </c>
    </row>
    <row r="224" spans="1:7" ht="22.5">
      <c r="A224" s="56" t="s">
        <v>70</v>
      </c>
      <c r="B224" s="57" t="s">
        <v>1428</v>
      </c>
      <c r="C224" s="57" t="s">
        <v>1316</v>
      </c>
      <c r="D224" s="58">
        <v>28</v>
      </c>
      <c r="E224" s="58">
        <v>3</v>
      </c>
      <c r="F224" s="59" t="s">
        <v>152</v>
      </c>
      <c r="G224" s="60">
        <v>0.074</v>
      </c>
    </row>
    <row r="225" spans="1:7" ht="22.5">
      <c r="A225" s="56" t="s">
        <v>72</v>
      </c>
      <c r="B225" s="57" t="s">
        <v>1428</v>
      </c>
      <c r="C225" s="62" t="s">
        <v>1317</v>
      </c>
      <c r="D225" s="58">
        <v>28</v>
      </c>
      <c r="E225" s="58">
        <v>3</v>
      </c>
      <c r="F225" s="59" t="s">
        <v>153</v>
      </c>
      <c r="G225" s="60">
        <v>0.063</v>
      </c>
    </row>
    <row r="226" spans="1:7" ht="22.5">
      <c r="A226" s="56" t="s">
        <v>154</v>
      </c>
      <c r="B226" s="57" t="s">
        <v>1428</v>
      </c>
      <c r="C226" s="57" t="s">
        <v>1316</v>
      </c>
      <c r="D226" s="58">
        <v>28</v>
      </c>
      <c r="E226" s="58">
        <v>3</v>
      </c>
      <c r="F226" s="59" t="s">
        <v>155</v>
      </c>
      <c r="G226" s="60">
        <v>0.097</v>
      </c>
    </row>
    <row r="227" spans="1:7" ht="22.5">
      <c r="A227" s="56" t="s">
        <v>101</v>
      </c>
      <c r="B227" s="57" t="s">
        <v>1428</v>
      </c>
      <c r="C227" s="57" t="s">
        <v>1316</v>
      </c>
      <c r="D227" s="58">
        <v>25</v>
      </c>
      <c r="E227" s="58">
        <v>4</v>
      </c>
      <c r="F227" s="59" t="s">
        <v>156</v>
      </c>
      <c r="G227" s="60">
        <v>0.09</v>
      </c>
    </row>
    <row r="228" spans="1:7" ht="22.5">
      <c r="A228" s="56" t="s">
        <v>101</v>
      </c>
      <c r="B228" s="57" t="s">
        <v>1428</v>
      </c>
      <c r="C228" s="57" t="s">
        <v>1316</v>
      </c>
      <c r="D228" s="58">
        <v>28</v>
      </c>
      <c r="E228" s="58">
        <v>4</v>
      </c>
      <c r="F228" s="59" t="s">
        <v>157</v>
      </c>
      <c r="G228" s="60">
        <v>0.099</v>
      </c>
    </row>
    <row r="229" spans="1:7" ht="22.5">
      <c r="A229" s="56" t="s">
        <v>103</v>
      </c>
      <c r="B229" s="57" t="s">
        <v>1428</v>
      </c>
      <c r="C229" s="62" t="s">
        <v>1317</v>
      </c>
      <c r="D229" s="58">
        <v>25</v>
      </c>
      <c r="E229" s="58">
        <v>4</v>
      </c>
      <c r="F229" s="59" t="s">
        <v>158</v>
      </c>
      <c r="G229" s="60">
        <v>0.079</v>
      </c>
    </row>
    <row r="230" spans="1:7" ht="23.25" thickBot="1">
      <c r="A230" s="76" t="s">
        <v>103</v>
      </c>
      <c r="B230" s="77" t="s">
        <v>1428</v>
      </c>
      <c r="C230" s="67" t="s">
        <v>1317</v>
      </c>
      <c r="D230" s="78">
        <v>28</v>
      </c>
      <c r="E230" s="78">
        <v>4</v>
      </c>
      <c r="F230" s="79" t="s">
        <v>159</v>
      </c>
      <c r="G230" s="80">
        <v>0.084</v>
      </c>
    </row>
    <row r="231" spans="1:7" ht="17.25" thickBot="1">
      <c r="A231" s="209" t="s">
        <v>518</v>
      </c>
      <c r="B231" s="210"/>
      <c r="C231" s="210"/>
      <c r="D231" s="210"/>
      <c r="E231" s="210"/>
      <c r="F231" s="210"/>
      <c r="G231" s="211"/>
    </row>
    <row r="232" spans="1:7" ht="11.25">
      <c r="A232" s="71" t="s">
        <v>15</v>
      </c>
      <c r="B232" s="72" t="s">
        <v>16</v>
      </c>
      <c r="C232" s="72" t="s">
        <v>1487</v>
      </c>
      <c r="D232" s="73">
        <v>24</v>
      </c>
      <c r="E232" s="73">
        <v>1</v>
      </c>
      <c r="F232" s="74" t="s">
        <v>160</v>
      </c>
      <c r="G232" s="75">
        <v>0.027</v>
      </c>
    </row>
    <row r="233" spans="1:7" ht="11.25">
      <c r="A233" s="61" t="s">
        <v>17</v>
      </c>
      <c r="B233" s="62" t="s">
        <v>18</v>
      </c>
      <c r="C233" s="62" t="s">
        <v>1487</v>
      </c>
      <c r="D233" s="63">
        <v>14</v>
      </c>
      <c r="E233" s="63">
        <v>1</v>
      </c>
      <c r="F233" s="64" t="s">
        <v>161</v>
      </c>
      <c r="G233" s="65">
        <v>0.018</v>
      </c>
    </row>
    <row r="234" spans="1:7" ht="11.25">
      <c r="A234" s="61" t="s">
        <v>19</v>
      </c>
      <c r="B234" s="62" t="s">
        <v>16</v>
      </c>
      <c r="C234" s="62" t="s">
        <v>1487</v>
      </c>
      <c r="D234" s="63">
        <v>24</v>
      </c>
      <c r="E234" s="63">
        <v>2</v>
      </c>
      <c r="F234" s="64" t="s">
        <v>162</v>
      </c>
      <c r="G234" s="65">
        <v>0.052</v>
      </c>
    </row>
    <row r="235" spans="1:7" ht="11.25">
      <c r="A235" s="61" t="s">
        <v>20</v>
      </c>
      <c r="B235" s="62" t="s">
        <v>18</v>
      </c>
      <c r="C235" s="62" t="s">
        <v>1487</v>
      </c>
      <c r="D235" s="63">
        <v>14</v>
      </c>
      <c r="E235" s="63">
        <v>2</v>
      </c>
      <c r="F235" s="64" t="s">
        <v>163</v>
      </c>
      <c r="G235" s="65">
        <v>0.034</v>
      </c>
    </row>
    <row r="236" spans="1:7" ht="11.25">
      <c r="A236" s="61" t="s">
        <v>21</v>
      </c>
      <c r="B236" s="62" t="s">
        <v>16</v>
      </c>
      <c r="C236" s="62" t="s">
        <v>1487</v>
      </c>
      <c r="D236" s="63">
        <v>24</v>
      </c>
      <c r="E236" s="63">
        <v>3</v>
      </c>
      <c r="F236" s="64" t="s">
        <v>164</v>
      </c>
      <c r="G236" s="65">
        <v>0.079</v>
      </c>
    </row>
    <row r="237" spans="1:7" ht="11.25">
      <c r="A237" s="61" t="s">
        <v>22</v>
      </c>
      <c r="B237" s="62" t="s">
        <v>18</v>
      </c>
      <c r="C237" s="62" t="s">
        <v>1487</v>
      </c>
      <c r="D237" s="63">
        <v>14</v>
      </c>
      <c r="E237" s="63">
        <v>3</v>
      </c>
      <c r="F237" s="64" t="s">
        <v>165</v>
      </c>
      <c r="G237" s="65">
        <v>0.052</v>
      </c>
    </row>
    <row r="238" spans="1:7" ht="11.25">
      <c r="A238" s="61" t="s">
        <v>23</v>
      </c>
      <c r="B238" s="62" t="s">
        <v>16</v>
      </c>
      <c r="C238" s="62" t="s">
        <v>1487</v>
      </c>
      <c r="D238" s="63">
        <v>24</v>
      </c>
      <c r="E238" s="63">
        <v>4</v>
      </c>
      <c r="F238" s="64" t="s">
        <v>166</v>
      </c>
      <c r="G238" s="65">
        <v>0.104</v>
      </c>
    </row>
    <row r="239" spans="1:7" ht="11.25">
      <c r="A239" s="61" t="s">
        <v>24</v>
      </c>
      <c r="B239" s="62" t="s">
        <v>18</v>
      </c>
      <c r="C239" s="62" t="s">
        <v>1487</v>
      </c>
      <c r="D239" s="63">
        <v>14</v>
      </c>
      <c r="E239" s="63">
        <v>4</v>
      </c>
      <c r="F239" s="64" t="s">
        <v>167</v>
      </c>
      <c r="G239" s="65">
        <v>0.068</v>
      </c>
    </row>
    <row r="240" spans="1:7" ht="11.25">
      <c r="A240" s="61" t="s">
        <v>25</v>
      </c>
      <c r="B240" s="62" t="s">
        <v>26</v>
      </c>
      <c r="C240" s="62" t="s">
        <v>1487</v>
      </c>
      <c r="D240" s="63">
        <v>39</v>
      </c>
      <c r="E240" s="63">
        <v>1</v>
      </c>
      <c r="F240" s="64" t="s">
        <v>168</v>
      </c>
      <c r="G240" s="65">
        <v>0.042</v>
      </c>
    </row>
    <row r="241" spans="1:7" ht="11.25">
      <c r="A241" s="61" t="s">
        <v>27</v>
      </c>
      <c r="B241" s="62" t="s">
        <v>28</v>
      </c>
      <c r="C241" s="62" t="s">
        <v>1487</v>
      </c>
      <c r="D241" s="63">
        <v>21</v>
      </c>
      <c r="E241" s="63">
        <v>1</v>
      </c>
      <c r="F241" s="64" t="s">
        <v>169</v>
      </c>
      <c r="G241" s="65">
        <v>0.025</v>
      </c>
    </row>
    <row r="242" spans="1:7" ht="11.25">
      <c r="A242" s="61" t="s">
        <v>29</v>
      </c>
      <c r="B242" s="62" t="s">
        <v>26</v>
      </c>
      <c r="C242" s="62" t="s">
        <v>1487</v>
      </c>
      <c r="D242" s="63">
        <v>39</v>
      </c>
      <c r="E242" s="63">
        <v>2</v>
      </c>
      <c r="F242" s="64" t="s">
        <v>170</v>
      </c>
      <c r="G242" s="65">
        <v>0.085</v>
      </c>
    </row>
    <row r="243" spans="1:7" ht="11.25">
      <c r="A243" s="61" t="s">
        <v>30</v>
      </c>
      <c r="B243" s="62" t="s">
        <v>28</v>
      </c>
      <c r="C243" s="62" t="s">
        <v>1487</v>
      </c>
      <c r="D243" s="63">
        <v>21</v>
      </c>
      <c r="E243" s="63">
        <v>2</v>
      </c>
      <c r="F243" s="64" t="s">
        <v>171</v>
      </c>
      <c r="G243" s="65">
        <v>0.048</v>
      </c>
    </row>
    <row r="244" spans="1:7" ht="11.25">
      <c r="A244" s="61" t="s">
        <v>31</v>
      </c>
      <c r="B244" s="62" t="s">
        <v>26</v>
      </c>
      <c r="C244" s="62" t="s">
        <v>1487</v>
      </c>
      <c r="D244" s="63">
        <v>39</v>
      </c>
      <c r="E244" s="63">
        <v>3</v>
      </c>
      <c r="F244" s="64" t="s">
        <v>172</v>
      </c>
      <c r="G244" s="65">
        <v>0.127</v>
      </c>
    </row>
    <row r="245" spans="1:7" ht="11.25">
      <c r="A245" s="61" t="s">
        <v>32</v>
      </c>
      <c r="B245" s="62" t="s">
        <v>28</v>
      </c>
      <c r="C245" s="62" t="s">
        <v>1487</v>
      </c>
      <c r="D245" s="63">
        <v>21</v>
      </c>
      <c r="E245" s="63">
        <v>3</v>
      </c>
      <c r="F245" s="64" t="s">
        <v>173</v>
      </c>
      <c r="G245" s="65">
        <v>0.073</v>
      </c>
    </row>
    <row r="246" spans="1:7" ht="11.25">
      <c r="A246" s="61" t="s">
        <v>33</v>
      </c>
      <c r="B246" s="62" t="s">
        <v>26</v>
      </c>
      <c r="C246" s="62" t="s">
        <v>1487</v>
      </c>
      <c r="D246" s="63">
        <v>39</v>
      </c>
      <c r="E246" s="63">
        <v>4</v>
      </c>
      <c r="F246" s="64" t="s">
        <v>174</v>
      </c>
      <c r="G246" s="65">
        <v>0.17</v>
      </c>
    </row>
    <row r="247" spans="1:7" ht="11.25">
      <c r="A247" s="61" t="s">
        <v>748</v>
      </c>
      <c r="B247" s="62" t="s">
        <v>28</v>
      </c>
      <c r="C247" s="62" t="s">
        <v>1487</v>
      </c>
      <c r="D247" s="63">
        <v>21</v>
      </c>
      <c r="E247" s="63">
        <v>4</v>
      </c>
      <c r="F247" s="64" t="s">
        <v>175</v>
      </c>
      <c r="G247" s="65">
        <v>0.096</v>
      </c>
    </row>
    <row r="248" spans="1:7" ht="11.25">
      <c r="A248" s="61" t="s">
        <v>1548</v>
      </c>
      <c r="B248" s="62" t="s">
        <v>26</v>
      </c>
      <c r="C248" s="62" t="s">
        <v>1487</v>
      </c>
      <c r="D248" s="63">
        <v>39</v>
      </c>
      <c r="E248" s="63">
        <v>6</v>
      </c>
      <c r="F248" s="64" t="s">
        <v>176</v>
      </c>
      <c r="G248" s="65">
        <v>0.255</v>
      </c>
    </row>
    <row r="249" spans="1:7" ht="11.25">
      <c r="A249" s="61" t="s">
        <v>1549</v>
      </c>
      <c r="B249" s="62" t="s">
        <v>26</v>
      </c>
      <c r="C249" s="62" t="s">
        <v>1487</v>
      </c>
      <c r="D249" s="63">
        <v>39</v>
      </c>
      <c r="E249" s="63">
        <v>8</v>
      </c>
      <c r="F249" s="64" t="s">
        <v>177</v>
      </c>
      <c r="G249" s="65">
        <v>0.34</v>
      </c>
    </row>
    <row r="250" spans="1:7" ht="11.25">
      <c r="A250" s="61" t="s">
        <v>1550</v>
      </c>
      <c r="B250" s="62" t="s">
        <v>1551</v>
      </c>
      <c r="C250" s="62" t="s">
        <v>1487</v>
      </c>
      <c r="D250" s="63">
        <v>54</v>
      </c>
      <c r="E250" s="63">
        <v>1</v>
      </c>
      <c r="F250" s="64" t="s">
        <v>178</v>
      </c>
      <c r="G250" s="65">
        <v>0.062</v>
      </c>
    </row>
    <row r="251" spans="1:7" ht="11.25">
      <c r="A251" s="61" t="s">
        <v>1552</v>
      </c>
      <c r="B251" s="62" t="s">
        <v>1551</v>
      </c>
      <c r="C251" s="62" t="s">
        <v>1487</v>
      </c>
      <c r="D251" s="63">
        <v>54</v>
      </c>
      <c r="E251" s="63">
        <v>1</v>
      </c>
      <c r="F251" s="64" t="s">
        <v>179</v>
      </c>
      <c r="G251" s="65">
        <v>0.059</v>
      </c>
    </row>
    <row r="252" spans="1:7" ht="11.25">
      <c r="A252" s="61" t="s">
        <v>1553</v>
      </c>
      <c r="B252" s="62" t="s">
        <v>1554</v>
      </c>
      <c r="C252" s="62" t="s">
        <v>1487</v>
      </c>
      <c r="D252" s="63">
        <v>28</v>
      </c>
      <c r="E252" s="63">
        <v>1</v>
      </c>
      <c r="F252" s="64" t="s">
        <v>180</v>
      </c>
      <c r="G252" s="65">
        <v>0.033</v>
      </c>
    </row>
    <row r="253" spans="1:7" ht="11.25">
      <c r="A253" s="61" t="s">
        <v>1555</v>
      </c>
      <c r="B253" s="62" t="s">
        <v>1554</v>
      </c>
      <c r="C253" s="62" t="s">
        <v>1487</v>
      </c>
      <c r="D253" s="63">
        <v>28</v>
      </c>
      <c r="E253" s="63">
        <v>1</v>
      </c>
      <c r="F253" s="64" t="s">
        <v>181</v>
      </c>
      <c r="G253" s="65">
        <v>0.032</v>
      </c>
    </row>
    <row r="254" spans="1:7" ht="11.25">
      <c r="A254" s="61" t="s">
        <v>1556</v>
      </c>
      <c r="B254" s="62" t="s">
        <v>1551</v>
      </c>
      <c r="C254" s="62" t="s">
        <v>1487</v>
      </c>
      <c r="D254" s="63">
        <v>54</v>
      </c>
      <c r="E254" s="63">
        <v>2</v>
      </c>
      <c r="F254" s="64" t="s">
        <v>182</v>
      </c>
      <c r="G254" s="65">
        <v>0.117</v>
      </c>
    </row>
    <row r="255" spans="1:7" ht="11.25">
      <c r="A255" s="61" t="s">
        <v>1557</v>
      </c>
      <c r="B255" s="62" t="s">
        <v>1554</v>
      </c>
      <c r="C255" s="62" t="s">
        <v>1487</v>
      </c>
      <c r="D255" s="63">
        <v>28</v>
      </c>
      <c r="E255" s="63">
        <v>2</v>
      </c>
      <c r="F255" s="64" t="s">
        <v>183</v>
      </c>
      <c r="G255" s="65">
        <v>0.064</v>
      </c>
    </row>
    <row r="256" spans="1:7" ht="11.25">
      <c r="A256" s="61" t="s">
        <v>511</v>
      </c>
      <c r="B256" s="62" t="s">
        <v>1551</v>
      </c>
      <c r="C256" s="62" t="s">
        <v>1487</v>
      </c>
      <c r="D256" s="63">
        <v>54</v>
      </c>
      <c r="E256" s="63">
        <v>3</v>
      </c>
      <c r="F256" s="64" t="s">
        <v>184</v>
      </c>
      <c r="G256" s="65">
        <v>0.179</v>
      </c>
    </row>
    <row r="257" spans="1:7" ht="11.25">
      <c r="A257" s="61" t="s">
        <v>512</v>
      </c>
      <c r="B257" s="62" t="s">
        <v>1554</v>
      </c>
      <c r="C257" s="62" t="s">
        <v>1487</v>
      </c>
      <c r="D257" s="63">
        <v>28</v>
      </c>
      <c r="E257" s="63">
        <v>3</v>
      </c>
      <c r="F257" s="64" t="s">
        <v>185</v>
      </c>
      <c r="G257" s="65">
        <v>0.097</v>
      </c>
    </row>
    <row r="258" spans="1:7" ht="11.25">
      <c r="A258" s="61" t="s">
        <v>513</v>
      </c>
      <c r="B258" s="62" t="s">
        <v>1551</v>
      </c>
      <c r="C258" s="62" t="s">
        <v>1487</v>
      </c>
      <c r="D258" s="63">
        <v>54</v>
      </c>
      <c r="E258" s="63">
        <v>4</v>
      </c>
      <c r="F258" s="64" t="s">
        <v>186</v>
      </c>
      <c r="G258" s="65">
        <v>0.234</v>
      </c>
    </row>
    <row r="259" spans="1:7" ht="11.25">
      <c r="A259" s="61" t="s">
        <v>514</v>
      </c>
      <c r="B259" s="62" t="s">
        <v>1554</v>
      </c>
      <c r="C259" s="62" t="s">
        <v>1487</v>
      </c>
      <c r="D259" s="63">
        <v>28</v>
      </c>
      <c r="E259" s="63">
        <v>4</v>
      </c>
      <c r="F259" s="64" t="s">
        <v>187</v>
      </c>
      <c r="G259" s="65">
        <v>0.128</v>
      </c>
    </row>
    <row r="260" spans="1:7" ht="11.25">
      <c r="A260" s="61" t="s">
        <v>516</v>
      </c>
      <c r="B260" s="62" t="s">
        <v>1551</v>
      </c>
      <c r="C260" s="62" t="s">
        <v>1487</v>
      </c>
      <c r="D260" s="63">
        <v>54</v>
      </c>
      <c r="E260" s="63">
        <v>6</v>
      </c>
      <c r="F260" s="64" t="s">
        <v>188</v>
      </c>
      <c r="G260" s="65">
        <v>0.351</v>
      </c>
    </row>
    <row r="261" spans="1:7" ht="11.25">
      <c r="A261" s="61" t="s">
        <v>517</v>
      </c>
      <c r="B261" s="62" t="s">
        <v>1554</v>
      </c>
      <c r="C261" s="62" t="s">
        <v>1487</v>
      </c>
      <c r="D261" s="63">
        <v>28</v>
      </c>
      <c r="E261" s="63">
        <v>6</v>
      </c>
      <c r="F261" s="64" t="s">
        <v>189</v>
      </c>
      <c r="G261" s="65">
        <v>0.192</v>
      </c>
    </row>
    <row r="262" spans="1:7" ht="11.25">
      <c r="A262" s="61" t="s">
        <v>749</v>
      </c>
      <c r="B262" s="62" t="s">
        <v>1551</v>
      </c>
      <c r="C262" s="62" t="s">
        <v>1487</v>
      </c>
      <c r="D262" s="63">
        <v>54</v>
      </c>
      <c r="E262" s="63">
        <v>8</v>
      </c>
      <c r="F262" s="64" t="s">
        <v>190</v>
      </c>
      <c r="G262" s="65">
        <v>0.468</v>
      </c>
    </row>
    <row r="263" spans="1:7" ht="11.25">
      <c r="A263" s="61" t="s">
        <v>750</v>
      </c>
      <c r="B263" s="62" t="s">
        <v>1554</v>
      </c>
      <c r="C263" s="62" t="s">
        <v>1487</v>
      </c>
      <c r="D263" s="63">
        <v>28</v>
      </c>
      <c r="E263" s="63">
        <v>8</v>
      </c>
      <c r="F263" s="64" t="s">
        <v>191</v>
      </c>
      <c r="G263" s="65">
        <v>0.256</v>
      </c>
    </row>
    <row r="264" spans="1:7" ht="11.25">
      <c r="A264" s="61" t="s">
        <v>751</v>
      </c>
      <c r="B264" s="62" t="s">
        <v>752</v>
      </c>
      <c r="C264" s="62" t="s">
        <v>1487</v>
      </c>
      <c r="D264" s="63">
        <v>80</v>
      </c>
      <c r="E264" s="63">
        <v>1</v>
      </c>
      <c r="F264" s="64" t="s">
        <v>192</v>
      </c>
      <c r="G264" s="65">
        <v>0.089</v>
      </c>
    </row>
    <row r="265" spans="1:7" ht="11.25">
      <c r="A265" s="61" t="s">
        <v>753</v>
      </c>
      <c r="B265" s="62" t="s">
        <v>754</v>
      </c>
      <c r="C265" s="62" t="s">
        <v>1487</v>
      </c>
      <c r="D265" s="63">
        <v>35</v>
      </c>
      <c r="E265" s="63">
        <v>1</v>
      </c>
      <c r="F265" s="64" t="s">
        <v>193</v>
      </c>
      <c r="G265" s="65">
        <v>0.04</v>
      </c>
    </row>
    <row r="266" spans="1:7" ht="11.25">
      <c r="A266" s="61" t="s">
        <v>755</v>
      </c>
      <c r="B266" s="62" t="s">
        <v>754</v>
      </c>
      <c r="C266" s="62" t="s">
        <v>1487</v>
      </c>
      <c r="D266" s="63">
        <v>35</v>
      </c>
      <c r="E266" s="63">
        <v>2</v>
      </c>
      <c r="F266" s="64" t="s">
        <v>194</v>
      </c>
      <c r="G266" s="65">
        <v>0.078</v>
      </c>
    </row>
    <row r="267" spans="1:7" ht="11.25">
      <c r="A267" s="61" t="s">
        <v>756</v>
      </c>
      <c r="B267" s="62" t="s">
        <v>754</v>
      </c>
      <c r="C267" s="62" t="s">
        <v>1487</v>
      </c>
      <c r="D267" s="63">
        <v>35</v>
      </c>
      <c r="E267" s="63">
        <v>3</v>
      </c>
      <c r="F267" s="64" t="s">
        <v>195</v>
      </c>
      <c r="G267" s="65">
        <v>0.118</v>
      </c>
    </row>
    <row r="268" spans="1:7" ht="11.25">
      <c r="A268" s="61" t="s">
        <v>757</v>
      </c>
      <c r="B268" s="62" t="s">
        <v>754</v>
      </c>
      <c r="C268" s="62" t="s">
        <v>1487</v>
      </c>
      <c r="D268" s="63">
        <v>35</v>
      </c>
      <c r="E268" s="63">
        <v>4</v>
      </c>
      <c r="F268" s="64" t="s">
        <v>196</v>
      </c>
      <c r="G268" s="65">
        <v>0.156</v>
      </c>
    </row>
    <row r="269" spans="1:7" ht="11.25">
      <c r="A269" s="61" t="s">
        <v>758</v>
      </c>
      <c r="B269" s="62" t="s">
        <v>754</v>
      </c>
      <c r="C269" s="62" t="s">
        <v>1487</v>
      </c>
      <c r="D269" s="63">
        <v>35</v>
      </c>
      <c r="E269" s="63">
        <v>6</v>
      </c>
      <c r="F269" s="64" t="s">
        <v>197</v>
      </c>
      <c r="G269" s="65">
        <v>0.234</v>
      </c>
    </row>
    <row r="270" spans="1:7" ht="12" thickBot="1">
      <c r="A270" s="66" t="s">
        <v>759</v>
      </c>
      <c r="B270" s="67" t="s">
        <v>754</v>
      </c>
      <c r="C270" s="67" t="s">
        <v>1487</v>
      </c>
      <c r="D270" s="68">
        <v>35</v>
      </c>
      <c r="E270" s="68">
        <v>8</v>
      </c>
      <c r="F270" s="69" t="s">
        <v>198</v>
      </c>
      <c r="G270" s="70">
        <v>0.312</v>
      </c>
    </row>
    <row r="271" spans="1:7" ht="17.25" thickBot="1">
      <c r="A271" s="209" t="s">
        <v>760</v>
      </c>
      <c r="B271" s="210"/>
      <c r="C271" s="210"/>
      <c r="D271" s="210"/>
      <c r="E271" s="210"/>
      <c r="F271" s="210"/>
      <c r="G271" s="211"/>
    </row>
    <row r="272" spans="1:7" ht="11.25">
      <c r="A272" s="71" t="s">
        <v>761</v>
      </c>
      <c r="B272" s="72" t="s">
        <v>762</v>
      </c>
      <c r="C272" s="72" t="s">
        <v>339</v>
      </c>
      <c r="D272" s="73">
        <v>15</v>
      </c>
      <c r="E272" s="73">
        <v>1</v>
      </c>
      <c r="F272" s="74" t="s">
        <v>763</v>
      </c>
      <c r="G272" s="75">
        <v>0.019</v>
      </c>
    </row>
    <row r="273" spans="1:7" ht="11.25">
      <c r="A273" s="61" t="s">
        <v>764</v>
      </c>
      <c r="B273" s="62" t="s">
        <v>765</v>
      </c>
      <c r="C273" s="62" t="s">
        <v>339</v>
      </c>
      <c r="D273" s="63">
        <v>15</v>
      </c>
      <c r="E273" s="63">
        <v>1</v>
      </c>
      <c r="F273" s="64" t="s">
        <v>766</v>
      </c>
      <c r="G273" s="65">
        <v>0.019</v>
      </c>
    </row>
    <row r="274" spans="1:7" ht="11.25">
      <c r="A274" s="61" t="s">
        <v>767</v>
      </c>
      <c r="B274" s="62" t="s">
        <v>762</v>
      </c>
      <c r="C274" s="62" t="s">
        <v>339</v>
      </c>
      <c r="D274" s="63">
        <v>15</v>
      </c>
      <c r="E274" s="63">
        <v>2</v>
      </c>
      <c r="F274" s="64" t="s">
        <v>768</v>
      </c>
      <c r="G274" s="65">
        <v>0.036</v>
      </c>
    </row>
    <row r="275" spans="1:7" ht="11.25">
      <c r="A275" s="61" t="s">
        <v>769</v>
      </c>
      <c r="B275" s="62" t="s">
        <v>765</v>
      </c>
      <c r="C275" s="62" t="s">
        <v>339</v>
      </c>
      <c r="D275" s="63">
        <v>15</v>
      </c>
      <c r="E275" s="63">
        <v>2</v>
      </c>
      <c r="F275" s="64" t="s">
        <v>770</v>
      </c>
      <c r="G275" s="65">
        <v>0.036</v>
      </c>
    </row>
    <row r="276" spans="1:7" ht="11.25">
      <c r="A276" s="61" t="s">
        <v>771</v>
      </c>
      <c r="B276" s="62" t="s">
        <v>772</v>
      </c>
      <c r="C276" s="62" t="s">
        <v>339</v>
      </c>
      <c r="D276" s="63">
        <v>35</v>
      </c>
      <c r="E276" s="63">
        <v>1</v>
      </c>
      <c r="F276" s="64" t="s">
        <v>773</v>
      </c>
      <c r="G276" s="65">
        <v>0.062</v>
      </c>
    </row>
    <row r="277" spans="1:7" ht="11.25">
      <c r="A277" s="61" t="s">
        <v>774</v>
      </c>
      <c r="B277" s="62" t="s">
        <v>775</v>
      </c>
      <c r="C277" s="62" t="s">
        <v>1487</v>
      </c>
      <c r="D277" s="63">
        <v>17</v>
      </c>
      <c r="E277" s="63">
        <v>1</v>
      </c>
      <c r="F277" s="64" t="s">
        <v>199</v>
      </c>
      <c r="G277" s="65">
        <v>0.02</v>
      </c>
    </row>
    <row r="278" spans="1:7" ht="11.25">
      <c r="A278" s="61" t="s">
        <v>776</v>
      </c>
      <c r="B278" s="62" t="s">
        <v>775</v>
      </c>
      <c r="C278" s="62" t="s">
        <v>1487</v>
      </c>
      <c r="D278" s="63">
        <v>17</v>
      </c>
      <c r="E278" s="63">
        <v>1</v>
      </c>
      <c r="F278" s="64" t="s">
        <v>200</v>
      </c>
      <c r="G278" s="65">
        <v>0.017</v>
      </c>
    </row>
    <row r="279" spans="1:7" ht="11.25">
      <c r="A279" s="61" t="s">
        <v>777</v>
      </c>
      <c r="B279" s="62" t="s">
        <v>775</v>
      </c>
      <c r="C279" s="62" t="s">
        <v>1487</v>
      </c>
      <c r="D279" s="63">
        <v>17</v>
      </c>
      <c r="E279" s="63">
        <v>1</v>
      </c>
      <c r="F279" s="64" t="s">
        <v>201</v>
      </c>
      <c r="G279" s="65">
        <v>0.015</v>
      </c>
    </row>
    <row r="280" spans="1:7" ht="11.25">
      <c r="A280" s="61" t="s">
        <v>778</v>
      </c>
      <c r="B280" s="62" t="s">
        <v>775</v>
      </c>
      <c r="C280" s="62" t="s">
        <v>1487</v>
      </c>
      <c r="D280" s="63">
        <v>17</v>
      </c>
      <c r="E280" s="63">
        <v>1</v>
      </c>
      <c r="F280" s="64" t="s">
        <v>202</v>
      </c>
      <c r="G280" s="65">
        <v>0.016</v>
      </c>
    </row>
    <row r="281" spans="1:7" ht="11.25">
      <c r="A281" s="61" t="s">
        <v>779</v>
      </c>
      <c r="B281" s="62" t="s">
        <v>775</v>
      </c>
      <c r="C281" s="62" t="s">
        <v>1487</v>
      </c>
      <c r="D281" s="63">
        <v>17</v>
      </c>
      <c r="E281" s="63">
        <v>1</v>
      </c>
      <c r="F281" s="64" t="s">
        <v>203</v>
      </c>
      <c r="G281" s="65">
        <v>0.014</v>
      </c>
    </row>
    <row r="282" spans="1:7" ht="11.25">
      <c r="A282" s="61" t="s">
        <v>780</v>
      </c>
      <c r="B282" s="62" t="s">
        <v>775</v>
      </c>
      <c r="C282" s="62" t="s">
        <v>1487</v>
      </c>
      <c r="D282" s="63">
        <v>17</v>
      </c>
      <c r="E282" s="63">
        <v>1</v>
      </c>
      <c r="F282" s="64" t="s">
        <v>204</v>
      </c>
      <c r="G282" s="65">
        <v>0.015</v>
      </c>
    </row>
    <row r="283" spans="1:7" ht="11.25">
      <c r="A283" s="61" t="s">
        <v>781</v>
      </c>
      <c r="B283" s="62" t="s">
        <v>775</v>
      </c>
      <c r="C283" s="62" t="s">
        <v>1487</v>
      </c>
      <c r="D283" s="63">
        <v>17</v>
      </c>
      <c r="E283" s="63">
        <v>1</v>
      </c>
      <c r="F283" s="64" t="s">
        <v>205</v>
      </c>
      <c r="G283" s="65">
        <v>0.014</v>
      </c>
    </row>
    <row r="284" spans="1:7" ht="11.25">
      <c r="A284" s="61" t="s">
        <v>622</v>
      </c>
      <c r="B284" s="62" t="s">
        <v>775</v>
      </c>
      <c r="C284" s="62" t="s">
        <v>1487</v>
      </c>
      <c r="D284" s="63">
        <v>17</v>
      </c>
      <c r="E284" s="63">
        <v>1</v>
      </c>
      <c r="F284" s="64" t="s">
        <v>206</v>
      </c>
      <c r="G284" s="65">
        <v>0.016</v>
      </c>
    </row>
    <row r="285" spans="1:7" ht="11.25">
      <c r="A285" s="61" t="s">
        <v>623</v>
      </c>
      <c r="B285" s="62" t="s">
        <v>775</v>
      </c>
      <c r="C285" s="62" t="s">
        <v>1487</v>
      </c>
      <c r="D285" s="63">
        <v>17</v>
      </c>
      <c r="E285" s="63">
        <v>1</v>
      </c>
      <c r="F285" s="64" t="s">
        <v>207</v>
      </c>
      <c r="G285" s="65">
        <v>0.016</v>
      </c>
    </row>
    <row r="286" spans="1:7" ht="11.25">
      <c r="A286" s="61" t="s">
        <v>823</v>
      </c>
      <c r="B286" s="62" t="s">
        <v>775</v>
      </c>
      <c r="C286" s="62" t="s">
        <v>1487</v>
      </c>
      <c r="D286" s="63">
        <v>17</v>
      </c>
      <c r="E286" s="63">
        <v>1</v>
      </c>
      <c r="F286" s="64" t="s">
        <v>208</v>
      </c>
      <c r="G286" s="65">
        <v>0.017</v>
      </c>
    </row>
    <row r="287" spans="1:7" ht="11.25">
      <c r="A287" s="61" t="s">
        <v>824</v>
      </c>
      <c r="B287" s="62" t="s">
        <v>775</v>
      </c>
      <c r="C287" s="62" t="s">
        <v>1487</v>
      </c>
      <c r="D287" s="63">
        <v>17</v>
      </c>
      <c r="E287" s="63">
        <v>1</v>
      </c>
      <c r="F287" s="64" t="s">
        <v>209</v>
      </c>
      <c r="G287" s="65">
        <v>0.017</v>
      </c>
    </row>
    <row r="288" spans="1:7" ht="11.25">
      <c r="A288" s="61" t="s">
        <v>825</v>
      </c>
      <c r="B288" s="62" t="s">
        <v>775</v>
      </c>
      <c r="C288" s="62" t="s">
        <v>1487</v>
      </c>
      <c r="D288" s="63">
        <v>17</v>
      </c>
      <c r="E288" s="63">
        <v>1</v>
      </c>
      <c r="F288" s="64" t="s">
        <v>210</v>
      </c>
      <c r="G288" s="65">
        <v>0.015</v>
      </c>
    </row>
    <row r="289" spans="1:7" ht="11.25">
      <c r="A289" s="61" t="s">
        <v>826</v>
      </c>
      <c r="B289" s="62" t="s">
        <v>775</v>
      </c>
      <c r="C289" s="62" t="s">
        <v>339</v>
      </c>
      <c r="D289" s="63">
        <v>17</v>
      </c>
      <c r="E289" s="63">
        <v>1</v>
      </c>
      <c r="F289" s="64" t="s">
        <v>827</v>
      </c>
      <c r="G289" s="65">
        <v>0.024</v>
      </c>
    </row>
    <row r="290" spans="1:7" ht="11.25">
      <c r="A290" s="61" t="s">
        <v>828</v>
      </c>
      <c r="B290" s="62" t="s">
        <v>829</v>
      </c>
      <c r="C290" s="62" t="s">
        <v>339</v>
      </c>
      <c r="D290" s="63">
        <v>20</v>
      </c>
      <c r="E290" s="63">
        <v>1</v>
      </c>
      <c r="F290" s="64" t="s">
        <v>830</v>
      </c>
      <c r="G290" s="65">
        <v>0.028</v>
      </c>
    </row>
    <row r="291" spans="1:7" ht="11.25">
      <c r="A291" s="61" t="s">
        <v>831</v>
      </c>
      <c r="B291" s="62" t="s">
        <v>772</v>
      </c>
      <c r="C291" s="62" t="s">
        <v>339</v>
      </c>
      <c r="D291" s="63">
        <v>35</v>
      </c>
      <c r="E291" s="63">
        <v>2</v>
      </c>
      <c r="F291" s="64" t="s">
        <v>832</v>
      </c>
      <c r="G291" s="65">
        <v>0.09</v>
      </c>
    </row>
    <row r="292" spans="1:7" ht="11.25">
      <c r="A292" s="61" t="s">
        <v>833</v>
      </c>
      <c r="B292" s="62" t="s">
        <v>775</v>
      </c>
      <c r="C292" s="62" t="s">
        <v>1487</v>
      </c>
      <c r="D292" s="63">
        <v>17</v>
      </c>
      <c r="E292" s="63">
        <v>2</v>
      </c>
      <c r="F292" s="64" t="s">
        <v>211</v>
      </c>
      <c r="G292" s="65">
        <v>0.033</v>
      </c>
    </row>
    <row r="293" spans="1:7" ht="11.25">
      <c r="A293" s="61" t="s">
        <v>834</v>
      </c>
      <c r="B293" s="62" t="s">
        <v>775</v>
      </c>
      <c r="C293" s="62" t="s">
        <v>1487</v>
      </c>
      <c r="D293" s="63">
        <v>17</v>
      </c>
      <c r="E293" s="63">
        <v>2</v>
      </c>
      <c r="F293" s="64" t="s">
        <v>212</v>
      </c>
      <c r="G293" s="65">
        <v>0.031</v>
      </c>
    </row>
    <row r="294" spans="1:7" ht="11.25">
      <c r="A294" s="61" t="s">
        <v>835</v>
      </c>
      <c r="B294" s="62" t="s">
        <v>775</v>
      </c>
      <c r="C294" s="62" t="s">
        <v>1487</v>
      </c>
      <c r="D294" s="63">
        <v>17</v>
      </c>
      <c r="E294" s="63">
        <v>2</v>
      </c>
      <c r="F294" s="64" t="s">
        <v>213</v>
      </c>
      <c r="G294" s="65">
        <v>0.028</v>
      </c>
    </row>
    <row r="295" spans="1:7" ht="11.25">
      <c r="A295" s="61" t="s">
        <v>543</v>
      </c>
      <c r="B295" s="62" t="s">
        <v>775</v>
      </c>
      <c r="C295" s="62" t="s">
        <v>1487</v>
      </c>
      <c r="D295" s="63">
        <v>17</v>
      </c>
      <c r="E295" s="63">
        <v>2</v>
      </c>
      <c r="F295" s="64" t="s">
        <v>214</v>
      </c>
      <c r="G295" s="65">
        <v>0.029</v>
      </c>
    </row>
    <row r="296" spans="1:7" ht="11.25">
      <c r="A296" s="61" t="s">
        <v>544</v>
      </c>
      <c r="B296" s="62" t="s">
        <v>775</v>
      </c>
      <c r="C296" s="62" t="s">
        <v>1487</v>
      </c>
      <c r="D296" s="63">
        <v>17</v>
      </c>
      <c r="E296" s="63">
        <v>2</v>
      </c>
      <c r="F296" s="64" t="s">
        <v>215</v>
      </c>
      <c r="G296" s="65">
        <v>0.031</v>
      </c>
    </row>
    <row r="297" spans="1:7" ht="11.25">
      <c r="A297" s="61" t="s">
        <v>545</v>
      </c>
      <c r="B297" s="62" t="s">
        <v>775</v>
      </c>
      <c r="C297" s="62" t="s">
        <v>1487</v>
      </c>
      <c r="D297" s="63">
        <v>17</v>
      </c>
      <c r="E297" s="63">
        <v>2</v>
      </c>
      <c r="F297" s="64" t="s">
        <v>216</v>
      </c>
      <c r="G297" s="65">
        <v>0.034</v>
      </c>
    </row>
    <row r="298" spans="1:7" ht="11.25">
      <c r="A298" s="61" t="s">
        <v>546</v>
      </c>
      <c r="B298" s="62" t="s">
        <v>775</v>
      </c>
      <c r="C298" s="62" t="s">
        <v>1487</v>
      </c>
      <c r="D298" s="63">
        <v>17</v>
      </c>
      <c r="E298" s="63">
        <v>2</v>
      </c>
      <c r="F298" s="64" t="s">
        <v>217</v>
      </c>
      <c r="G298" s="65">
        <v>0.028</v>
      </c>
    </row>
    <row r="299" spans="1:7" ht="11.25">
      <c r="A299" s="61" t="s">
        <v>547</v>
      </c>
      <c r="B299" s="62" t="s">
        <v>829</v>
      </c>
      <c r="C299" s="62" t="s">
        <v>339</v>
      </c>
      <c r="D299" s="63">
        <v>20</v>
      </c>
      <c r="E299" s="63">
        <v>2</v>
      </c>
      <c r="F299" s="64" t="s">
        <v>548</v>
      </c>
      <c r="G299" s="65">
        <v>0.056</v>
      </c>
    </row>
    <row r="300" spans="1:7" ht="11.25">
      <c r="A300" s="61" t="s">
        <v>549</v>
      </c>
      <c r="B300" s="62" t="s">
        <v>775</v>
      </c>
      <c r="C300" s="62" t="s">
        <v>1487</v>
      </c>
      <c r="D300" s="63">
        <v>17</v>
      </c>
      <c r="E300" s="63">
        <v>3</v>
      </c>
      <c r="F300" s="64" t="s">
        <v>218</v>
      </c>
      <c r="G300" s="65">
        <v>0.047</v>
      </c>
    </row>
    <row r="301" spans="1:7" ht="11.25">
      <c r="A301" s="61" t="s">
        <v>550</v>
      </c>
      <c r="B301" s="62" t="s">
        <v>775</v>
      </c>
      <c r="C301" s="62" t="s">
        <v>1487</v>
      </c>
      <c r="D301" s="63">
        <v>17</v>
      </c>
      <c r="E301" s="63">
        <v>3</v>
      </c>
      <c r="F301" s="64" t="s">
        <v>219</v>
      </c>
      <c r="G301" s="65">
        <v>0.049</v>
      </c>
    </row>
    <row r="302" spans="1:7" ht="11.25">
      <c r="A302" s="61" t="s">
        <v>551</v>
      </c>
      <c r="B302" s="62" t="s">
        <v>775</v>
      </c>
      <c r="C302" s="62" t="s">
        <v>1487</v>
      </c>
      <c r="D302" s="63">
        <v>17</v>
      </c>
      <c r="E302" s="63">
        <v>3</v>
      </c>
      <c r="F302" s="64" t="s">
        <v>220</v>
      </c>
      <c r="G302" s="65">
        <v>0.043</v>
      </c>
    </row>
    <row r="303" spans="1:7" ht="11.25">
      <c r="A303" s="61" t="s">
        <v>552</v>
      </c>
      <c r="B303" s="62" t="s">
        <v>775</v>
      </c>
      <c r="C303" s="62" t="s">
        <v>1487</v>
      </c>
      <c r="D303" s="63">
        <v>17</v>
      </c>
      <c r="E303" s="63">
        <v>3</v>
      </c>
      <c r="F303" s="64" t="s">
        <v>221</v>
      </c>
      <c r="G303" s="65">
        <v>0.052</v>
      </c>
    </row>
    <row r="304" spans="1:7" ht="11.25">
      <c r="A304" s="61" t="s">
        <v>553</v>
      </c>
      <c r="B304" s="62" t="s">
        <v>775</v>
      </c>
      <c r="C304" s="62" t="s">
        <v>1487</v>
      </c>
      <c r="D304" s="63">
        <v>17</v>
      </c>
      <c r="E304" s="63">
        <v>3</v>
      </c>
      <c r="F304" s="64" t="s">
        <v>222</v>
      </c>
      <c r="G304" s="65">
        <v>0.041</v>
      </c>
    </row>
    <row r="305" spans="1:7" ht="11.25">
      <c r="A305" s="61" t="s">
        <v>328</v>
      </c>
      <c r="B305" s="62" t="s">
        <v>829</v>
      </c>
      <c r="C305" s="62" t="s">
        <v>339</v>
      </c>
      <c r="D305" s="63">
        <v>20</v>
      </c>
      <c r="E305" s="63">
        <v>3</v>
      </c>
      <c r="F305" s="64" t="s">
        <v>329</v>
      </c>
      <c r="G305" s="65">
        <v>0.062</v>
      </c>
    </row>
    <row r="306" spans="1:7" ht="11.25">
      <c r="A306" s="61" t="s">
        <v>330</v>
      </c>
      <c r="B306" s="62" t="s">
        <v>775</v>
      </c>
      <c r="C306" s="62" t="s">
        <v>1487</v>
      </c>
      <c r="D306" s="63">
        <v>17</v>
      </c>
      <c r="E306" s="63">
        <v>4</v>
      </c>
      <c r="F306" s="64" t="s">
        <v>223</v>
      </c>
      <c r="G306" s="65">
        <v>0.061</v>
      </c>
    </row>
    <row r="307" spans="1:7" ht="11.25">
      <c r="A307" s="61" t="s">
        <v>331</v>
      </c>
      <c r="B307" s="62" t="s">
        <v>775</v>
      </c>
      <c r="C307" s="62" t="s">
        <v>1487</v>
      </c>
      <c r="D307" s="63">
        <v>17</v>
      </c>
      <c r="E307" s="63">
        <v>4</v>
      </c>
      <c r="F307" s="64" t="s">
        <v>224</v>
      </c>
      <c r="G307" s="65">
        <v>0.055</v>
      </c>
    </row>
    <row r="308" spans="1:7" ht="11.25">
      <c r="A308" s="61" t="s">
        <v>1453</v>
      </c>
      <c r="B308" s="62" t="s">
        <v>775</v>
      </c>
      <c r="C308" s="62" t="s">
        <v>1487</v>
      </c>
      <c r="D308" s="63">
        <v>17</v>
      </c>
      <c r="E308" s="63">
        <v>4</v>
      </c>
      <c r="F308" s="64" t="s">
        <v>225</v>
      </c>
      <c r="G308" s="65">
        <v>0.068</v>
      </c>
    </row>
    <row r="309" spans="1:7" ht="11.25">
      <c r="A309" s="61" t="s">
        <v>1457</v>
      </c>
      <c r="B309" s="62" t="s">
        <v>775</v>
      </c>
      <c r="C309" s="62" t="s">
        <v>1487</v>
      </c>
      <c r="D309" s="63">
        <v>17</v>
      </c>
      <c r="E309" s="63">
        <v>4</v>
      </c>
      <c r="F309" s="64" t="s">
        <v>226</v>
      </c>
      <c r="G309" s="65">
        <v>0.057</v>
      </c>
    </row>
    <row r="310" spans="1:7" ht="11.25">
      <c r="A310" s="61" t="s">
        <v>1458</v>
      </c>
      <c r="B310" s="62" t="s">
        <v>829</v>
      </c>
      <c r="C310" s="62" t="s">
        <v>339</v>
      </c>
      <c r="D310" s="63">
        <v>20</v>
      </c>
      <c r="E310" s="63">
        <v>4</v>
      </c>
      <c r="F310" s="64" t="s">
        <v>1459</v>
      </c>
      <c r="G310" s="65">
        <v>0.112</v>
      </c>
    </row>
    <row r="311" spans="1:7" ht="11.25">
      <c r="A311" s="61" t="s">
        <v>1460</v>
      </c>
      <c r="B311" s="62" t="s">
        <v>829</v>
      </c>
      <c r="C311" s="62" t="s">
        <v>339</v>
      </c>
      <c r="D311" s="63">
        <v>20</v>
      </c>
      <c r="E311" s="63">
        <v>6</v>
      </c>
      <c r="F311" s="64" t="s">
        <v>1461</v>
      </c>
      <c r="G311" s="65">
        <v>0.146</v>
      </c>
    </row>
    <row r="312" spans="1:7" ht="11.25">
      <c r="A312" s="61" t="s">
        <v>1462</v>
      </c>
      <c r="B312" s="62" t="s">
        <v>1463</v>
      </c>
      <c r="C312" s="62" t="s">
        <v>1547</v>
      </c>
      <c r="D312" s="63">
        <v>25</v>
      </c>
      <c r="E312" s="63">
        <v>1</v>
      </c>
      <c r="F312" s="64" t="s">
        <v>1464</v>
      </c>
      <c r="G312" s="65">
        <v>0.033</v>
      </c>
    </row>
    <row r="313" spans="1:7" ht="11.25">
      <c r="A313" s="61" t="s">
        <v>1465</v>
      </c>
      <c r="B313" s="62" t="s">
        <v>1463</v>
      </c>
      <c r="C313" s="62" t="s">
        <v>1487</v>
      </c>
      <c r="D313" s="63">
        <v>25</v>
      </c>
      <c r="E313" s="63">
        <v>1</v>
      </c>
      <c r="F313" s="64" t="s">
        <v>1466</v>
      </c>
      <c r="G313" s="65">
        <v>0.026</v>
      </c>
    </row>
    <row r="314" spans="1:7" ht="11.25">
      <c r="A314" s="61" t="s">
        <v>1467</v>
      </c>
      <c r="B314" s="62" t="s">
        <v>1463</v>
      </c>
      <c r="C314" s="62" t="s">
        <v>339</v>
      </c>
      <c r="D314" s="63">
        <v>25</v>
      </c>
      <c r="E314" s="63">
        <v>1</v>
      </c>
      <c r="F314" s="64" t="s">
        <v>1466</v>
      </c>
      <c r="G314" s="65">
        <v>0.042</v>
      </c>
    </row>
    <row r="315" spans="1:7" ht="11.25">
      <c r="A315" s="61" t="s">
        <v>1468</v>
      </c>
      <c r="B315" s="62" t="s">
        <v>1463</v>
      </c>
      <c r="C315" s="62" t="s">
        <v>339</v>
      </c>
      <c r="D315" s="63">
        <v>25</v>
      </c>
      <c r="E315" s="63">
        <v>1</v>
      </c>
      <c r="F315" s="64" t="s">
        <v>1469</v>
      </c>
      <c r="G315" s="65">
        <v>0.037</v>
      </c>
    </row>
    <row r="316" spans="1:7" ht="11.25">
      <c r="A316" s="61" t="s">
        <v>1470</v>
      </c>
      <c r="B316" s="62" t="s">
        <v>1471</v>
      </c>
      <c r="C316" s="62" t="s">
        <v>1487</v>
      </c>
      <c r="D316" s="63">
        <v>25</v>
      </c>
      <c r="E316" s="63">
        <v>1</v>
      </c>
      <c r="F316" s="64" t="s">
        <v>227</v>
      </c>
      <c r="G316" s="65">
        <v>0.026</v>
      </c>
    </row>
    <row r="317" spans="1:7" ht="11.25">
      <c r="A317" s="61" t="s">
        <v>1472</v>
      </c>
      <c r="B317" s="62" t="s">
        <v>1471</v>
      </c>
      <c r="C317" s="62" t="s">
        <v>1487</v>
      </c>
      <c r="D317" s="63">
        <v>25</v>
      </c>
      <c r="E317" s="63">
        <v>1</v>
      </c>
      <c r="F317" s="64" t="s">
        <v>228</v>
      </c>
      <c r="G317" s="65">
        <v>0.023</v>
      </c>
    </row>
    <row r="318" spans="1:7" ht="11.25">
      <c r="A318" s="61" t="s">
        <v>1473</v>
      </c>
      <c r="B318" s="62" t="s">
        <v>1471</v>
      </c>
      <c r="C318" s="62" t="s">
        <v>1487</v>
      </c>
      <c r="D318" s="63">
        <v>25</v>
      </c>
      <c r="E318" s="63">
        <v>1</v>
      </c>
      <c r="F318" s="64" t="s">
        <v>229</v>
      </c>
      <c r="G318" s="65">
        <v>0.024</v>
      </c>
    </row>
    <row r="319" spans="1:7" ht="11.25">
      <c r="A319" s="61" t="s">
        <v>1474</v>
      </c>
      <c r="B319" s="62" t="s">
        <v>1471</v>
      </c>
      <c r="C319" s="62" t="s">
        <v>1487</v>
      </c>
      <c r="D319" s="63">
        <v>25</v>
      </c>
      <c r="E319" s="63">
        <v>1</v>
      </c>
      <c r="F319" s="64" t="s">
        <v>230</v>
      </c>
      <c r="G319" s="65">
        <v>0.023</v>
      </c>
    </row>
    <row r="320" spans="1:7" ht="11.25">
      <c r="A320" s="61" t="s">
        <v>1475</v>
      </c>
      <c r="B320" s="62" t="s">
        <v>1471</v>
      </c>
      <c r="C320" s="62" t="s">
        <v>1487</v>
      </c>
      <c r="D320" s="63">
        <v>25</v>
      </c>
      <c r="E320" s="63">
        <v>1</v>
      </c>
      <c r="F320" s="64" t="s">
        <v>231</v>
      </c>
      <c r="G320" s="65">
        <v>0.022</v>
      </c>
    </row>
    <row r="321" spans="1:7" ht="11.25">
      <c r="A321" s="61" t="s">
        <v>1476</v>
      </c>
      <c r="B321" s="62" t="s">
        <v>1471</v>
      </c>
      <c r="C321" s="62" t="s">
        <v>1487</v>
      </c>
      <c r="D321" s="63">
        <v>25</v>
      </c>
      <c r="E321" s="63">
        <v>1</v>
      </c>
      <c r="F321" s="64" t="s">
        <v>232</v>
      </c>
      <c r="G321" s="65">
        <v>0.022</v>
      </c>
    </row>
    <row r="322" spans="1:7" ht="11.25">
      <c r="A322" s="61" t="s">
        <v>1364</v>
      </c>
      <c r="B322" s="62" t="s">
        <v>1471</v>
      </c>
      <c r="C322" s="62" t="s">
        <v>1487</v>
      </c>
      <c r="D322" s="63">
        <v>25</v>
      </c>
      <c r="E322" s="63">
        <v>1</v>
      </c>
      <c r="F322" s="64" t="s">
        <v>233</v>
      </c>
      <c r="G322" s="65">
        <v>0.022</v>
      </c>
    </row>
    <row r="323" spans="1:7" ht="11.25">
      <c r="A323" s="61" t="s">
        <v>1365</v>
      </c>
      <c r="B323" s="62" t="s">
        <v>1471</v>
      </c>
      <c r="C323" s="62" t="s">
        <v>1487</v>
      </c>
      <c r="D323" s="63">
        <v>25</v>
      </c>
      <c r="E323" s="63">
        <v>1</v>
      </c>
      <c r="F323" s="64" t="s">
        <v>234</v>
      </c>
      <c r="G323" s="65">
        <v>0.022</v>
      </c>
    </row>
    <row r="324" spans="1:7" ht="11.25">
      <c r="A324" s="61" t="s">
        <v>1366</v>
      </c>
      <c r="B324" s="62" t="s">
        <v>1471</v>
      </c>
      <c r="C324" s="62" t="s">
        <v>1487</v>
      </c>
      <c r="D324" s="63">
        <v>25</v>
      </c>
      <c r="E324" s="63">
        <v>1</v>
      </c>
      <c r="F324" s="64" t="s">
        <v>235</v>
      </c>
      <c r="G324" s="65">
        <v>0.028</v>
      </c>
    </row>
    <row r="325" spans="1:7" ht="11.25">
      <c r="A325" s="61" t="s">
        <v>515</v>
      </c>
      <c r="B325" s="62" t="s">
        <v>1471</v>
      </c>
      <c r="C325" s="62" t="s">
        <v>1487</v>
      </c>
      <c r="D325" s="63">
        <v>25</v>
      </c>
      <c r="E325" s="63">
        <v>1</v>
      </c>
      <c r="F325" s="64" t="s">
        <v>236</v>
      </c>
      <c r="G325" s="65">
        <v>0.027</v>
      </c>
    </row>
    <row r="326" spans="1:7" ht="11.25">
      <c r="A326" s="61" t="s">
        <v>520</v>
      </c>
      <c r="B326" s="62" t="s">
        <v>1471</v>
      </c>
      <c r="C326" s="62" t="s">
        <v>1487</v>
      </c>
      <c r="D326" s="63">
        <v>25</v>
      </c>
      <c r="E326" s="63">
        <v>1</v>
      </c>
      <c r="F326" s="64" t="s">
        <v>237</v>
      </c>
      <c r="G326" s="65">
        <v>0.024</v>
      </c>
    </row>
    <row r="327" spans="1:7" ht="11.25">
      <c r="A327" s="61" t="s">
        <v>521</v>
      </c>
      <c r="B327" s="62" t="s">
        <v>1471</v>
      </c>
      <c r="C327" s="62" t="s">
        <v>1487</v>
      </c>
      <c r="D327" s="63">
        <v>25</v>
      </c>
      <c r="E327" s="63">
        <v>1</v>
      </c>
      <c r="F327" s="64" t="s">
        <v>238</v>
      </c>
      <c r="G327" s="65">
        <v>0.023</v>
      </c>
    </row>
    <row r="328" spans="1:7" ht="11.25">
      <c r="A328" s="61" t="s">
        <v>522</v>
      </c>
      <c r="B328" s="62" t="s">
        <v>1471</v>
      </c>
      <c r="C328" s="62" t="s">
        <v>1487</v>
      </c>
      <c r="D328" s="63">
        <v>25</v>
      </c>
      <c r="E328" s="63">
        <v>1</v>
      </c>
      <c r="F328" s="64" t="s">
        <v>239</v>
      </c>
      <c r="G328" s="65">
        <v>0.024</v>
      </c>
    </row>
    <row r="329" spans="1:7" ht="11.25">
      <c r="A329" s="61" t="s">
        <v>523</v>
      </c>
      <c r="B329" s="62" t="s">
        <v>1471</v>
      </c>
      <c r="C329" s="62" t="s">
        <v>1487</v>
      </c>
      <c r="D329" s="63">
        <v>25</v>
      </c>
      <c r="E329" s="63">
        <v>1</v>
      </c>
      <c r="F329" s="64" t="s">
        <v>240</v>
      </c>
      <c r="G329" s="65">
        <v>0.022</v>
      </c>
    </row>
    <row r="330" spans="1:7" ht="11.25">
      <c r="A330" s="61" t="s">
        <v>524</v>
      </c>
      <c r="B330" s="62" t="s">
        <v>1471</v>
      </c>
      <c r="C330" s="62" t="s">
        <v>1487</v>
      </c>
      <c r="D330" s="63">
        <v>25</v>
      </c>
      <c r="E330" s="63">
        <v>1</v>
      </c>
      <c r="F330" s="64" t="s">
        <v>241</v>
      </c>
      <c r="G330" s="65">
        <v>0.026</v>
      </c>
    </row>
    <row r="331" spans="1:7" ht="11.25">
      <c r="A331" s="61" t="s">
        <v>525</v>
      </c>
      <c r="B331" s="62" t="s">
        <v>1471</v>
      </c>
      <c r="C331" s="62" t="s">
        <v>1487</v>
      </c>
      <c r="D331" s="63">
        <v>25</v>
      </c>
      <c r="E331" s="63">
        <v>1</v>
      </c>
      <c r="F331" s="64" t="s">
        <v>242</v>
      </c>
      <c r="G331" s="65">
        <v>0.023</v>
      </c>
    </row>
    <row r="332" spans="1:7" ht="11.25">
      <c r="A332" s="61" t="s">
        <v>526</v>
      </c>
      <c r="B332" s="62" t="s">
        <v>527</v>
      </c>
      <c r="C332" s="62" t="s">
        <v>1547</v>
      </c>
      <c r="D332" s="63">
        <v>30</v>
      </c>
      <c r="E332" s="63">
        <v>1</v>
      </c>
      <c r="F332" s="64" t="s">
        <v>528</v>
      </c>
      <c r="G332" s="65">
        <v>0.037</v>
      </c>
    </row>
    <row r="333" spans="1:7" ht="11.25">
      <c r="A333" s="61" t="s">
        <v>529</v>
      </c>
      <c r="B333" s="62" t="s">
        <v>530</v>
      </c>
      <c r="C333" s="62" t="s">
        <v>339</v>
      </c>
      <c r="D333" s="63">
        <v>50</v>
      </c>
      <c r="E333" s="63">
        <v>1</v>
      </c>
      <c r="F333" s="64" t="s">
        <v>531</v>
      </c>
      <c r="G333" s="65">
        <v>0.07</v>
      </c>
    </row>
    <row r="334" spans="1:7" ht="11.25">
      <c r="A334" s="61" t="s">
        <v>532</v>
      </c>
      <c r="B334" s="62" t="s">
        <v>527</v>
      </c>
      <c r="C334" s="62" t="s">
        <v>1487</v>
      </c>
      <c r="D334" s="63">
        <v>30</v>
      </c>
      <c r="E334" s="63">
        <v>1</v>
      </c>
      <c r="F334" s="64" t="s">
        <v>533</v>
      </c>
      <c r="G334" s="65">
        <v>0.031</v>
      </c>
    </row>
    <row r="335" spans="1:7" ht="11.25">
      <c r="A335" s="61" t="s">
        <v>534</v>
      </c>
      <c r="B335" s="62" t="s">
        <v>527</v>
      </c>
      <c r="C335" s="62" t="s">
        <v>339</v>
      </c>
      <c r="D335" s="63">
        <v>30</v>
      </c>
      <c r="E335" s="63">
        <v>1</v>
      </c>
      <c r="F335" s="64" t="s">
        <v>533</v>
      </c>
      <c r="G335" s="65">
        <v>0.046</v>
      </c>
    </row>
    <row r="336" spans="1:7" ht="11.25">
      <c r="A336" s="61" t="s">
        <v>535</v>
      </c>
      <c r="B336" s="62" t="s">
        <v>527</v>
      </c>
      <c r="C336" s="62" t="s">
        <v>339</v>
      </c>
      <c r="D336" s="63">
        <v>30</v>
      </c>
      <c r="E336" s="63">
        <v>1</v>
      </c>
      <c r="F336" s="64" t="s">
        <v>536</v>
      </c>
      <c r="G336" s="65">
        <v>0.041</v>
      </c>
    </row>
    <row r="337" spans="1:7" ht="11.25">
      <c r="A337" s="61" t="s">
        <v>537</v>
      </c>
      <c r="B337" s="62" t="s">
        <v>1463</v>
      </c>
      <c r="C337" s="62" t="s">
        <v>1547</v>
      </c>
      <c r="D337" s="63">
        <v>25</v>
      </c>
      <c r="E337" s="63">
        <v>2</v>
      </c>
      <c r="F337" s="64" t="s">
        <v>538</v>
      </c>
      <c r="G337" s="65">
        <v>0.066</v>
      </c>
    </row>
    <row r="338" spans="1:7" ht="11.25">
      <c r="A338" s="61" t="s">
        <v>539</v>
      </c>
      <c r="B338" s="62" t="s">
        <v>1463</v>
      </c>
      <c r="C338" s="62" t="s">
        <v>1487</v>
      </c>
      <c r="D338" s="63">
        <v>25</v>
      </c>
      <c r="E338" s="63">
        <v>2</v>
      </c>
      <c r="F338" s="64" t="s">
        <v>538</v>
      </c>
      <c r="G338" s="65">
        <v>0.05</v>
      </c>
    </row>
    <row r="339" spans="1:7" ht="11.25">
      <c r="A339" s="61" t="s">
        <v>540</v>
      </c>
      <c r="B339" s="62" t="s">
        <v>1463</v>
      </c>
      <c r="C339" s="62" t="s">
        <v>339</v>
      </c>
      <c r="D339" s="63">
        <v>25</v>
      </c>
      <c r="E339" s="63">
        <v>2</v>
      </c>
      <c r="F339" s="64" t="s">
        <v>538</v>
      </c>
      <c r="G339" s="65">
        <v>0.073</v>
      </c>
    </row>
    <row r="340" spans="1:7" ht="11.25">
      <c r="A340" s="61" t="s">
        <v>541</v>
      </c>
      <c r="B340" s="62" t="s">
        <v>1471</v>
      </c>
      <c r="C340" s="62" t="s">
        <v>1487</v>
      </c>
      <c r="D340" s="63">
        <v>25</v>
      </c>
      <c r="E340" s="63">
        <v>2</v>
      </c>
      <c r="F340" s="64" t="s">
        <v>243</v>
      </c>
      <c r="G340" s="65">
        <v>0.046</v>
      </c>
    </row>
    <row r="341" spans="1:7" ht="11.25">
      <c r="A341" s="61" t="s">
        <v>542</v>
      </c>
      <c r="B341" s="62" t="s">
        <v>1471</v>
      </c>
      <c r="C341" s="62" t="s">
        <v>1487</v>
      </c>
      <c r="D341" s="63">
        <v>25</v>
      </c>
      <c r="E341" s="63">
        <v>2</v>
      </c>
      <c r="F341" s="64" t="s">
        <v>244</v>
      </c>
      <c r="G341" s="65">
        <v>0.044</v>
      </c>
    </row>
    <row r="342" spans="1:7" ht="11.25">
      <c r="A342" s="61" t="s">
        <v>325</v>
      </c>
      <c r="B342" s="62" t="s">
        <v>1471</v>
      </c>
      <c r="C342" s="62" t="s">
        <v>1487</v>
      </c>
      <c r="D342" s="63">
        <v>25</v>
      </c>
      <c r="E342" s="63">
        <v>2</v>
      </c>
      <c r="F342" s="64" t="s">
        <v>245</v>
      </c>
      <c r="G342" s="65">
        <v>0.043</v>
      </c>
    </row>
    <row r="343" spans="1:7" ht="11.25">
      <c r="A343" s="61" t="s">
        <v>326</v>
      </c>
      <c r="B343" s="62" t="s">
        <v>1471</v>
      </c>
      <c r="C343" s="62" t="s">
        <v>1487</v>
      </c>
      <c r="D343" s="63">
        <v>25</v>
      </c>
      <c r="E343" s="63">
        <v>2</v>
      </c>
      <c r="F343" s="64" t="s">
        <v>246</v>
      </c>
      <c r="G343" s="65">
        <v>0.048</v>
      </c>
    </row>
    <row r="344" spans="1:7" ht="11.25">
      <c r="A344" s="61" t="s">
        <v>327</v>
      </c>
      <c r="B344" s="62" t="s">
        <v>1471</v>
      </c>
      <c r="C344" s="62" t="s">
        <v>1487</v>
      </c>
      <c r="D344" s="63">
        <v>25</v>
      </c>
      <c r="E344" s="63">
        <v>2</v>
      </c>
      <c r="F344" s="64" t="s">
        <v>247</v>
      </c>
      <c r="G344" s="65">
        <v>0.046</v>
      </c>
    </row>
    <row r="345" spans="1:7" ht="11.25">
      <c r="A345" s="61" t="s">
        <v>612</v>
      </c>
      <c r="B345" s="62" t="s">
        <v>1471</v>
      </c>
      <c r="C345" s="62" t="s">
        <v>1487</v>
      </c>
      <c r="D345" s="63">
        <v>25</v>
      </c>
      <c r="E345" s="63">
        <v>2</v>
      </c>
      <c r="F345" s="64" t="s">
        <v>248</v>
      </c>
      <c r="G345" s="65">
        <v>0.046</v>
      </c>
    </row>
    <row r="346" spans="1:7" ht="11.25">
      <c r="A346" s="61" t="s">
        <v>613</v>
      </c>
      <c r="B346" s="62" t="s">
        <v>1471</v>
      </c>
      <c r="C346" s="62" t="s">
        <v>1487</v>
      </c>
      <c r="D346" s="63">
        <v>25</v>
      </c>
      <c r="E346" s="63">
        <v>2</v>
      </c>
      <c r="F346" s="64" t="s">
        <v>249</v>
      </c>
      <c r="G346" s="65">
        <v>0.045</v>
      </c>
    </row>
    <row r="347" spans="1:7" ht="11.25">
      <c r="A347" s="61" t="s">
        <v>614</v>
      </c>
      <c r="B347" s="62" t="s">
        <v>1471</v>
      </c>
      <c r="C347" s="62" t="s">
        <v>1487</v>
      </c>
      <c r="D347" s="63">
        <v>25</v>
      </c>
      <c r="E347" s="63">
        <v>2</v>
      </c>
      <c r="F347" s="64" t="s">
        <v>250</v>
      </c>
      <c r="G347" s="65">
        <v>0.05</v>
      </c>
    </row>
    <row r="348" spans="1:7" ht="11.25">
      <c r="A348" s="61" t="s">
        <v>1109</v>
      </c>
      <c r="B348" s="62" t="s">
        <v>1471</v>
      </c>
      <c r="C348" s="62" t="s">
        <v>1487</v>
      </c>
      <c r="D348" s="63">
        <v>25</v>
      </c>
      <c r="E348" s="63">
        <v>2</v>
      </c>
      <c r="F348" s="64" t="s">
        <v>251</v>
      </c>
      <c r="G348" s="65">
        <v>0.042</v>
      </c>
    </row>
    <row r="349" spans="1:7" ht="11.25">
      <c r="A349" s="61" t="s">
        <v>1110</v>
      </c>
      <c r="B349" s="62" t="s">
        <v>1471</v>
      </c>
      <c r="C349" s="62" t="s">
        <v>1487</v>
      </c>
      <c r="D349" s="63">
        <v>25</v>
      </c>
      <c r="E349" s="63">
        <v>2</v>
      </c>
      <c r="F349" s="64" t="s">
        <v>252</v>
      </c>
      <c r="G349" s="65">
        <v>0.07</v>
      </c>
    </row>
    <row r="350" spans="1:7" ht="11.25">
      <c r="A350" s="61" t="s">
        <v>1111</v>
      </c>
      <c r="B350" s="62" t="s">
        <v>527</v>
      </c>
      <c r="C350" s="62" t="s">
        <v>1547</v>
      </c>
      <c r="D350" s="63">
        <v>30</v>
      </c>
      <c r="E350" s="63">
        <v>2</v>
      </c>
      <c r="F350" s="64" t="s">
        <v>1112</v>
      </c>
      <c r="G350" s="65">
        <v>0.074</v>
      </c>
    </row>
    <row r="351" spans="1:7" ht="11.25">
      <c r="A351" s="61" t="s">
        <v>1113</v>
      </c>
      <c r="B351" s="62" t="s">
        <v>530</v>
      </c>
      <c r="C351" s="62" t="s">
        <v>339</v>
      </c>
      <c r="D351" s="63">
        <v>50</v>
      </c>
      <c r="E351" s="63">
        <v>2</v>
      </c>
      <c r="F351" s="64" t="s">
        <v>1114</v>
      </c>
      <c r="G351" s="65">
        <v>0.114</v>
      </c>
    </row>
    <row r="352" spans="1:7" ht="11.25">
      <c r="A352" s="61" t="s">
        <v>1115</v>
      </c>
      <c r="B352" s="62" t="s">
        <v>527</v>
      </c>
      <c r="C352" s="62" t="s">
        <v>1487</v>
      </c>
      <c r="D352" s="63">
        <v>30</v>
      </c>
      <c r="E352" s="63">
        <v>2</v>
      </c>
      <c r="F352" s="64" t="s">
        <v>1112</v>
      </c>
      <c r="G352" s="65">
        <v>0.058</v>
      </c>
    </row>
    <row r="353" spans="1:7" ht="11.25">
      <c r="A353" s="61" t="s">
        <v>1116</v>
      </c>
      <c r="B353" s="62" t="s">
        <v>527</v>
      </c>
      <c r="C353" s="62" t="s">
        <v>339</v>
      </c>
      <c r="D353" s="63">
        <v>30</v>
      </c>
      <c r="E353" s="63">
        <v>2</v>
      </c>
      <c r="F353" s="64" t="s">
        <v>1112</v>
      </c>
      <c r="G353" s="65">
        <v>0.081</v>
      </c>
    </row>
    <row r="354" spans="1:7" ht="11.25">
      <c r="A354" s="61" t="s">
        <v>933</v>
      </c>
      <c r="B354" s="62" t="s">
        <v>1463</v>
      </c>
      <c r="C354" s="62" t="s">
        <v>339</v>
      </c>
      <c r="D354" s="63">
        <v>25</v>
      </c>
      <c r="E354" s="63">
        <v>3</v>
      </c>
      <c r="F354" s="64" t="s">
        <v>934</v>
      </c>
      <c r="G354" s="65">
        <v>0.115</v>
      </c>
    </row>
    <row r="355" spans="1:7" ht="11.25">
      <c r="A355" s="61" t="s">
        <v>935</v>
      </c>
      <c r="B355" s="62" t="s">
        <v>1471</v>
      </c>
      <c r="C355" s="62" t="s">
        <v>1487</v>
      </c>
      <c r="D355" s="63">
        <v>25</v>
      </c>
      <c r="E355" s="63">
        <v>3</v>
      </c>
      <c r="F355" s="64" t="s">
        <v>253</v>
      </c>
      <c r="G355" s="65">
        <v>0.067</v>
      </c>
    </row>
    <row r="356" spans="1:7" ht="11.25">
      <c r="A356" s="61" t="s">
        <v>936</v>
      </c>
      <c r="B356" s="62" t="s">
        <v>1471</v>
      </c>
      <c r="C356" s="62" t="s">
        <v>1487</v>
      </c>
      <c r="D356" s="63">
        <v>25</v>
      </c>
      <c r="E356" s="63">
        <v>3</v>
      </c>
      <c r="F356" s="64" t="s">
        <v>254</v>
      </c>
      <c r="G356" s="65">
        <v>0.066</v>
      </c>
    </row>
    <row r="357" spans="1:7" ht="11.25">
      <c r="A357" s="61" t="s">
        <v>937</v>
      </c>
      <c r="B357" s="62" t="s">
        <v>1471</v>
      </c>
      <c r="C357" s="62" t="s">
        <v>1487</v>
      </c>
      <c r="D357" s="63">
        <v>25</v>
      </c>
      <c r="E357" s="63">
        <v>3</v>
      </c>
      <c r="F357" s="64" t="s">
        <v>255</v>
      </c>
      <c r="G357" s="65">
        <v>0.072</v>
      </c>
    </row>
    <row r="358" spans="1:7" ht="11.25">
      <c r="A358" s="61" t="s">
        <v>938</v>
      </c>
      <c r="B358" s="62" t="s">
        <v>1471</v>
      </c>
      <c r="C358" s="62" t="s">
        <v>1487</v>
      </c>
      <c r="D358" s="63">
        <v>25</v>
      </c>
      <c r="E358" s="63">
        <v>3</v>
      </c>
      <c r="F358" s="64" t="s">
        <v>256</v>
      </c>
      <c r="G358" s="65">
        <v>0.062</v>
      </c>
    </row>
    <row r="359" spans="1:7" ht="11.25">
      <c r="A359" s="61" t="s">
        <v>878</v>
      </c>
      <c r="B359" s="62" t="s">
        <v>527</v>
      </c>
      <c r="C359" s="62" t="s">
        <v>1547</v>
      </c>
      <c r="D359" s="63">
        <v>30</v>
      </c>
      <c r="E359" s="63">
        <v>3</v>
      </c>
      <c r="F359" s="64" t="s">
        <v>879</v>
      </c>
      <c r="G359" s="65">
        <v>0.12</v>
      </c>
    </row>
    <row r="360" spans="1:7" ht="11.25">
      <c r="A360" s="61" t="s">
        <v>880</v>
      </c>
      <c r="B360" s="62" t="s">
        <v>527</v>
      </c>
      <c r="C360" s="62" t="s">
        <v>339</v>
      </c>
      <c r="D360" s="63">
        <v>30</v>
      </c>
      <c r="E360" s="63">
        <v>3</v>
      </c>
      <c r="F360" s="64" t="s">
        <v>881</v>
      </c>
      <c r="G360" s="65">
        <v>0.127</v>
      </c>
    </row>
    <row r="361" spans="1:7" ht="11.25">
      <c r="A361" s="61" t="s">
        <v>882</v>
      </c>
      <c r="B361" s="62" t="s">
        <v>1471</v>
      </c>
      <c r="C361" s="62" t="s">
        <v>1487</v>
      </c>
      <c r="D361" s="63">
        <v>25</v>
      </c>
      <c r="E361" s="63">
        <v>4</v>
      </c>
      <c r="F361" s="64" t="s">
        <v>257</v>
      </c>
      <c r="G361" s="65">
        <v>0.087</v>
      </c>
    </row>
    <row r="362" spans="1:7" ht="11.25">
      <c r="A362" s="61" t="s">
        <v>883</v>
      </c>
      <c r="B362" s="62" t="s">
        <v>1471</v>
      </c>
      <c r="C362" s="62" t="s">
        <v>1487</v>
      </c>
      <c r="D362" s="63">
        <v>25</v>
      </c>
      <c r="E362" s="63">
        <v>4</v>
      </c>
      <c r="F362" s="64" t="s">
        <v>258</v>
      </c>
      <c r="G362" s="65">
        <v>0.086</v>
      </c>
    </row>
    <row r="363" spans="1:7" ht="11.25">
      <c r="A363" s="61" t="s">
        <v>884</v>
      </c>
      <c r="B363" s="62" t="s">
        <v>1471</v>
      </c>
      <c r="C363" s="62" t="s">
        <v>1487</v>
      </c>
      <c r="D363" s="63">
        <v>25</v>
      </c>
      <c r="E363" s="63">
        <v>4</v>
      </c>
      <c r="F363" s="64" t="s">
        <v>259</v>
      </c>
      <c r="G363" s="65">
        <v>0.089</v>
      </c>
    </row>
    <row r="364" spans="1:7" ht="11.25">
      <c r="A364" s="61" t="s">
        <v>885</v>
      </c>
      <c r="B364" s="62" t="s">
        <v>1471</v>
      </c>
      <c r="C364" s="62" t="s">
        <v>1487</v>
      </c>
      <c r="D364" s="63">
        <v>25</v>
      </c>
      <c r="E364" s="63">
        <v>4</v>
      </c>
      <c r="F364" s="64" t="s">
        <v>260</v>
      </c>
      <c r="G364" s="65">
        <v>0.084</v>
      </c>
    </row>
    <row r="365" spans="1:7" ht="11.25">
      <c r="A365" s="61" t="s">
        <v>886</v>
      </c>
      <c r="B365" s="62" t="s">
        <v>527</v>
      </c>
      <c r="C365" s="62" t="s">
        <v>1547</v>
      </c>
      <c r="D365" s="63">
        <v>30</v>
      </c>
      <c r="E365" s="63">
        <v>4</v>
      </c>
      <c r="F365" s="64" t="s">
        <v>887</v>
      </c>
      <c r="G365" s="65">
        <v>0.148</v>
      </c>
    </row>
    <row r="366" spans="1:7" ht="11.25">
      <c r="A366" s="61" t="s">
        <v>888</v>
      </c>
      <c r="B366" s="62" t="s">
        <v>527</v>
      </c>
      <c r="C366" s="62" t="s">
        <v>1487</v>
      </c>
      <c r="D366" s="63">
        <v>30</v>
      </c>
      <c r="E366" s="63">
        <v>4</v>
      </c>
      <c r="F366" s="64" t="s">
        <v>887</v>
      </c>
      <c r="G366" s="65">
        <v>0.116</v>
      </c>
    </row>
    <row r="367" spans="1:7" ht="11.25">
      <c r="A367" s="61" t="s">
        <v>889</v>
      </c>
      <c r="B367" s="62" t="s">
        <v>527</v>
      </c>
      <c r="C367" s="62" t="s">
        <v>339</v>
      </c>
      <c r="D367" s="63">
        <v>30</v>
      </c>
      <c r="E367" s="63">
        <v>4</v>
      </c>
      <c r="F367" s="64" t="s">
        <v>887</v>
      </c>
      <c r="G367" s="65">
        <v>0.162</v>
      </c>
    </row>
    <row r="368" spans="1:7" ht="11.25">
      <c r="A368" s="61" t="s">
        <v>890</v>
      </c>
      <c r="B368" s="62" t="s">
        <v>1463</v>
      </c>
      <c r="C368" s="62" t="s">
        <v>1547</v>
      </c>
      <c r="D368" s="63">
        <v>25</v>
      </c>
      <c r="E368" s="63">
        <v>6</v>
      </c>
      <c r="F368" s="64" t="s">
        <v>538</v>
      </c>
      <c r="G368" s="65">
        <v>0.198</v>
      </c>
    </row>
    <row r="369" spans="1:7" ht="11.25">
      <c r="A369" s="61" t="s">
        <v>891</v>
      </c>
      <c r="B369" s="62" t="s">
        <v>1471</v>
      </c>
      <c r="C369" s="62" t="s">
        <v>1487</v>
      </c>
      <c r="D369" s="63">
        <v>25</v>
      </c>
      <c r="E369" s="63">
        <v>6</v>
      </c>
      <c r="F369" s="64" t="s">
        <v>261</v>
      </c>
      <c r="G369" s="65">
        <v>0.134</v>
      </c>
    </row>
    <row r="370" spans="1:7" ht="11.25">
      <c r="A370" s="61" t="s">
        <v>892</v>
      </c>
      <c r="B370" s="62" t="s">
        <v>527</v>
      </c>
      <c r="C370" s="62" t="s">
        <v>1547</v>
      </c>
      <c r="D370" s="63">
        <v>30</v>
      </c>
      <c r="E370" s="63">
        <v>6</v>
      </c>
      <c r="F370" s="64" t="s">
        <v>1112</v>
      </c>
      <c r="G370" s="65">
        <v>0.342</v>
      </c>
    </row>
    <row r="371" spans="1:7" ht="11.25">
      <c r="A371" s="61" t="s">
        <v>893</v>
      </c>
      <c r="B371" s="62" t="s">
        <v>894</v>
      </c>
      <c r="C371" s="62" t="s">
        <v>1547</v>
      </c>
      <c r="D371" s="63">
        <v>0</v>
      </c>
      <c r="E371" s="63">
        <v>1</v>
      </c>
      <c r="F371" s="64" t="s">
        <v>895</v>
      </c>
      <c r="G371" s="65">
        <v>0.004</v>
      </c>
    </row>
    <row r="372" spans="1:7" ht="11.25">
      <c r="A372" s="61" t="s">
        <v>896</v>
      </c>
      <c r="B372" s="62" t="s">
        <v>894</v>
      </c>
      <c r="C372" s="62" t="s">
        <v>1547</v>
      </c>
      <c r="D372" s="63">
        <v>0</v>
      </c>
      <c r="E372" s="63">
        <v>1</v>
      </c>
      <c r="F372" s="64" t="s">
        <v>897</v>
      </c>
      <c r="G372" s="65">
        <v>0.008</v>
      </c>
    </row>
    <row r="373" spans="1:7" ht="11.25">
      <c r="A373" s="61" t="s">
        <v>898</v>
      </c>
      <c r="B373" s="62" t="s">
        <v>787</v>
      </c>
      <c r="C373" s="62" t="s">
        <v>1547</v>
      </c>
      <c r="D373" s="63">
        <v>34</v>
      </c>
      <c r="E373" s="63">
        <v>1</v>
      </c>
      <c r="F373" s="64" t="s">
        <v>788</v>
      </c>
      <c r="G373" s="65">
        <v>0.043</v>
      </c>
    </row>
    <row r="374" spans="1:7" ht="11.25">
      <c r="A374" s="61" t="s">
        <v>789</v>
      </c>
      <c r="B374" s="62" t="s">
        <v>787</v>
      </c>
      <c r="C374" s="62" t="s">
        <v>1547</v>
      </c>
      <c r="D374" s="63">
        <v>34</v>
      </c>
      <c r="E374" s="63">
        <v>1</v>
      </c>
      <c r="F374" s="64" t="s">
        <v>790</v>
      </c>
      <c r="G374" s="65">
        <v>0.043</v>
      </c>
    </row>
    <row r="375" spans="1:7" ht="11.25">
      <c r="A375" s="61" t="s">
        <v>791</v>
      </c>
      <c r="B375" s="62" t="s">
        <v>787</v>
      </c>
      <c r="C375" s="62" t="s">
        <v>1547</v>
      </c>
      <c r="D375" s="63">
        <v>34</v>
      </c>
      <c r="E375" s="63">
        <v>1</v>
      </c>
      <c r="F375" s="64" t="s">
        <v>792</v>
      </c>
      <c r="G375" s="65">
        <v>0.036</v>
      </c>
    </row>
    <row r="376" spans="1:7" ht="11.25">
      <c r="A376" s="61" t="s">
        <v>793</v>
      </c>
      <c r="B376" s="62" t="s">
        <v>794</v>
      </c>
      <c r="C376" s="62" t="s">
        <v>339</v>
      </c>
      <c r="D376" s="63">
        <v>55</v>
      </c>
      <c r="E376" s="63">
        <v>1</v>
      </c>
      <c r="F376" s="64" t="s">
        <v>795</v>
      </c>
      <c r="G376" s="65">
        <v>0.08</v>
      </c>
    </row>
    <row r="377" spans="1:7" ht="11.25">
      <c r="A377" s="61" t="s">
        <v>796</v>
      </c>
      <c r="B377" s="62" t="s">
        <v>797</v>
      </c>
      <c r="C377" s="62" t="s">
        <v>339</v>
      </c>
      <c r="D377" s="63">
        <v>30</v>
      </c>
      <c r="E377" s="63">
        <v>1</v>
      </c>
      <c r="F377" s="64" t="s">
        <v>798</v>
      </c>
      <c r="G377" s="65">
        <v>0.051</v>
      </c>
    </row>
    <row r="378" spans="1:7" ht="11.25">
      <c r="A378" s="61" t="s">
        <v>799</v>
      </c>
      <c r="B378" s="62" t="s">
        <v>787</v>
      </c>
      <c r="C378" s="62" t="s">
        <v>1487</v>
      </c>
      <c r="D378" s="63">
        <v>34</v>
      </c>
      <c r="E378" s="63">
        <v>1</v>
      </c>
      <c r="F378" s="64" t="s">
        <v>800</v>
      </c>
      <c r="G378" s="65">
        <v>0.032</v>
      </c>
    </row>
    <row r="379" spans="1:7" ht="11.25">
      <c r="A379" s="61" t="s">
        <v>801</v>
      </c>
      <c r="B379" s="62" t="s">
        <v>802</v>
      </c>
      <c r="C379" s="62" t="s">
        <v>1487</v>
      </c>
      <c r="D379" s="63">
        <v>25</v>
      </c>
      <c r="E379" s="63">
        <v>1</v>
      </c>
      <c r="F379" s="64" t="s">
        <v>803</v>
      </c>
      <c r="G379" s="65">
        <v>0.025</v>
      </c>
    </row>
    <row r="380" spans="1:7" ht="11.25">
      <c r="A380" s="61" t="s">
        <v>804</v>
      </c>
      <c r="B380" s="62" t="s">
        <v>802</v>
      </c>
      <c r="C380" s="62" t="s">
        <v>1487</v>
      </c>
      <c r="D380" s="63">
        <v>25</v>
      </c>
      <c r="E380" s="63">
        <v>1</v>
      </c>
      <c r="F380" s="64" t="s">
        <v>262</v>
      </c>
      <c r="G380" s="65">
        <v>0.019</v>
      </c>
    </row>
    <row r="381" spans="1:7" ht="11.25">
      <c r="A381" s="61" t="s">
        <v>805</v>
      </c>
      <c r="B381" s="62" t="s">
        <v>802</v>
      </c>
      <c r="C381" s="62" t="s">
        <v>1487</v>
      </c>
      <c r="D381" s="63">
        <v>25</v>
      </c>
      <c r="E381" s="63">
        <v>1</v>
      </c>
      <c r="F381" s="64" t="s">
        <v>263</v>
      </c>
      <c r="G381" s="65">
        <v>0.02</v>
      </c>
    </row>
    <row r="382" spans="1:7" ht="11.25">
      <c r="A382" s="61" t="s">
        <v>806</v>
      </c>
      <c r="B382" s="62" t="s">
        <v>807</v>
      </c>
      <c r="C382" s="62" t="s">
        <v>339</v>
      </c>
      <c r="D382" s="63">
        <v>60</v>
      </c>
      <c r="E382" s="63">
        <v>1</v>
      </c>
      <c r="F382" s="64" t="s">
        <v>808</v>
      </c>
      <c r="G382" s="65">
        <v>0.085</v>
      </c>
    </row>
    <row r="383" spans="1:7" ht="11.25">
      <c r="A383" s="61" t="s">
        <v>809</v>
      </c>
      <c r="B383" s="62" t="s">
        <v>810</v>
      </c>
      <c r="C383" s="62" t="s">
        <v>1487</v>
      </c>
      <c r="D383" s="63">
        <v>39</v>
      </c>
      <c r="E383" s="63">
        <v>1</v>
      </c>
      <c r="F383" s="64" t="s">
        <v>616</v>
      </c>
      <c r="G383" s="65">
        <v>0.046</v>
      </c>
    </row>
    <row r="384" spans="1:7" ht="11.25">
      <c r="A384" s="61" t="s">
        <v>617</v>
      </c>
      <c r="B384" s="62" t="s">
        <v>810</v>
      </c>
      <c r="C384" s="62" t="s">
        <v>1487</v>
      </c>
      <c r="D384" s="63">
        <v>39</v>
      </c>
      <c r="E384" s="63">
        <v>1</v>
      </c>
      <c r="F384" s="64" t="s">
        <v>618</v>
      </c>
      <c r="G384" s="65">
        <v>0.037</v>
      </c>
    </row>
    <row r="385" spans="1:7" ht="11.25">
      <c r="A385" s="61" t="s">
        <v>619</v>
      </c>
      <c r="B385" s="62" t="s">
        <v>810</v>
      </c>
      <c r="C385" s="62" t="s">
        <v>339</v>
      </c>
      <c r="D385" s="63">
        <v>39</v>
      </c>
      <c r="E385" s="63">
        <v>1</v>
      </c>
      <c r="F385" s="64" t="s">
        <v>620</v>
      </c>
      <c r="G385" s="65">
        <v>0.06</v>
      </c>
    </row>
    <row r="386" spans="1:7" ht="11.25">
      <c r="A386" s="61" t="s">
        <v>621</v>
      </c>
      <c r="B386" s="62" t="s">
        <v>810</v>
      </c>
      <c r="C386" s="62" t="s">
        <v>339</v>
      </c>
      <c r="D386" s="63">
        <v>39</v>
      </c>
      <c r="E386" s="63">
        <v>1</v>
      </c>
      <c r="F386" s="64" t="s">
        <v>418</v>
      </c>
      <c r="G386" s="65">
        <v>0.052</v>
      </c>
    </row>
    <row r="387" spans="1:7" ht="11.25">
      <c r="A387" s="61" t="s">
        <v>419</v>
      </c>
      <c r="B387" s="62" t="s">
        <v>420</v>
      </c>
      <c r="C387" s="62" t="s">
        <v>339</v>
      </c>
      <c r="D387" s="63">
        <v>110</v>
      </c>
      <c r="E387" s="63">
        <v>1</v>
      </c>
      <c r="F387" s="64" t="s">
        <v>421</v>
      </c>
      <c r="G387" s="65">
        <v>0.135</v>
      </c>
    </row>
    <row r="388" spans="1:7" ht="11.25">
      <c r="A388" s="61" t="s">
        <v>422</v>
      </c>
      <c r="B388" s="62" t="s">
        <v>423</v>
      </c>
      <c r="C388" s="62" t="s">
        <v>339</v>
      </c>
      <c r="D388" s="63">
        <v>40</v>
      </c>
      <c r="E388" s="63">
        <v>1</v>
      </c>
      <c r="F388" s="64" t="s">
        <v>424</v>
      </c>
      <c r="G388" s="65">
        <v>0.051</v>
      </c>
    </row>
    <row r="389" spans="1:7" ht="11.25">
      <c r="A389" s="61" t="s">
        <v>425</v>
      </c>
      <c r="B389" s="62" t="s">
        <v>787</v>
      </c>
      <c r="C389" s="62" t="s">
        <v>1547</v>
      </c>
      <c r="D389" s="63">
        <v>34</v>
      </c>
      <c r="E389" s="63">
        <v>2</v>
      </c>
      <c r="F389" s="64" t="s">
        <v>426</v>
      </c>
      <c r="G389" s="65">
        <v>0.072</v>
      </c>
    </row>
    <row r="390" spans="1:7" ht="11.25">
      <c r="A390" s="61" t="s">
        <v>427</v>
      </c>
      <c r="B390" s="62" t="s">
        <v>787</v>
      </c>
      <c r="C390" s="62" t="s">
        <v>1547</v>
      </c>
      <c r="D390" s="63">
        <v>34</v>
      </c>
      <c r="E390" s="63">
        <v>2</v>
      </c>
      <c r="F390" s="64" t="s">
        <v>428</v>
      </c>
      <c r="G390" s="65">
        <v>0.076</v>
      </c>
    </row>
    <row r="391" spans="1:7" ht="11.25">
      <c r="A391" s="61" t="s">
        <v>519</v>
      </c>
      <c r="B391" s="62" t="s">
        <v>429</v>
      </c>
      <c r="C391" s="62" t="s">
        <v>339</v>
      </c>
      <c r="D391" s="63">
        <v>55</v>
      </c>
      <c r="E391" s="63">
        <v>2</v>
      </c>
      <c r="F391" s="64" t="s">
        <v>1073</v>
      </c>
      <c r="G391" s="65">
        <v>0.135</v>
      </c>
    </row>
    <row r="392" spans="1:7" ht="11.25">
      <c r="A392" s="61" t="s">
        <v>1074</v>
      </c>
      <c r="B392" s="62" t="s">
        <v>797</v>
      </c>
      <c r="C392" s="62" t="s">
        <v>339</v>
      </c>
      <c r="D392" s="63">
        <v>30</v>
      </c>
      <c r="E392" s="63">
        <v>2</v>
      </c>
      <c r="F392" s="64" t="s">
        <v>1075</v>
      </c>
      <c r="G392" s="65">
        <v>0.082</v>
      </c>
    </row>
    <row r="393" spans="1:7" ht="11.25">
      <c r="A393" s="61" t="s">
        <v>1076</v>
      </c>
      <c r="B393" s="62" t="s">
        <v>787</v>
      </c>
      <c r="C393" s="62" t="s">
        <v>1487</v>
      </c>
      <c r="D393" s="63">
        <v>34</v>
      </c>
      <c r="E393" s="63">
        <v>2</v>
      </c>
      <c r="F393" s="64" t="s">
        <v>1077</v>
      </c>
      <c r="G393" s="65">
        <v>0.06</v>
      </c>
    </row>
    <row r="394" spans="1:7" ht="11.25">
      <c r="A394" s="61" t="s">
        <v>1078</v>
      </c>
      <c r="B394" s="62" t="s">
        <v>802</v>
      </c>
      <c r="C394" s="62" t="s">
        <v>1487</v>
      </c>
      <c r="D394" s="63">
        <v>25</v>
      </c>
      <c r="E394" s="63">
        <v>2</v>
      </c>
      <c r="F394" s="64" t="s">
        <v>264</v>
      </c>
      <c r="G394" s="65">
        <v>0.04</v>
      </c>
    </row>
    <row r="395" spans="1:7" ht="11.25">
      <c r="A395" s="61" t="s">
        <v>1079</v>
      </c>
      <c r="B395" s="62" t="s">
        <v>802</v>
      </c>
      <c r="C395" s="62" t="s">
        <v>1487</v>
      </c>
      <c r="D395" s="63">
        <v>25</v>
      </c>
      <c r="E395" s="63">
        <v>2</v>
      </c>
      <c r="F395" s="64" t="s">
        <v>265</v>
      </c>
      <c r="G395" s="65">
        <v>0.039</v>
      </c>
    </row>
    <row r="396" spans="1:7" ht="11.25">
      <c r="A396" s="61" t="s">
        <v>1080</v>
      </c>
      <c r="B396" s="62" t="s">
        <v>807</v>
      </c>
      <c r="C396" s="62" t="s">
        <v>339</v>
      </c>
      <c r="D396" s="63">
        <v>60</v>
      </c>
      <c r="E396" s="63">
        <v>2</v>
      </c>
      <c r="F396" s="64" t="s">
        <v>1081</v>
      </c>
      <c r="G396" s="65">
        <v>0.145</v>
      </c>
    </row>
    <row r="397" spans="1:7" ht="11.25">
      <c r="A397" s="61" t="s">
        <v>1082</v>
      </c>
      <c r="B397" s="62" t="s">
        <v>810</v>
      </c>
      <c r="C397" s="62" t="s">
        <v>1487</v>
      </c>
      <c r="D397" s="63">
        <v>39</v>
      </c>
      <c r="E397" s="63">
        <v>2</v>
      </c>
      <c r="F397" s="64" t="s">
        <v>1083</v>
      </c>
      <c r="G397" s="65">
        <v>0.074</v>
      </c>
    </row>
    <row r="398" spans="1:7" ht="11.25">
      <c r="A398" s="61" t="s">
        <v>1238</v>
      </c>
      <c r="B398" s="62" t="s">
        <v>420</v>
      </c>
      <c r="C398" s="62" t="s">
        <v>339</v>
      </c>
      <c r="D398" s="63">
        <v>110</v>
      </c>
      <c r="E398" s="63">
        <v>2</v>
      </c>
      <c r="F398" s="64" t="s">
        <v>1239</v>
      </c>
      <c r="G398" s="65">
        <v>0.242</v>
      </c>
    </row>
    <row r="399" spans="1:7" ht="11.25">
      <c r="A399" s="61" t="s">
        <v>1240</v>
      </c>
      <c r="B399" s="62" t="s">
        <v>787</v>
      </c>
      <c r="C399" s="62" t="s">
        <v>1547</v>
      </c>
      <c r="D399" s="63">
        <v>34</v>
      </c>
      <c r="E399" s="63">
        <v>3</v>
      </c>
      <c r="F399" s="64" t="s">
        <v>1241</v>
      </c>
      <c r="G399" s="65">
        <v>0.115</v>
      </c>
    </row>
    <row r="400" spans="1:7" ht="11.25">
      <c r="A400" s="61" t="s">
        <v>1242</v>
      </c>
      <c r="B400" s="62" t="s">
        <v>429</v>
      </c>
      <c r="C400" s="62" t="s">
        <v>339</v>
      </c>
      <c r="D400" s="63">
        <v>55</v>
      </c>
      <c r="E400" s="63">
        <v>3</v>
      </c>
      <c r="F400" s="64" t="s">
        <v>1243</v>
      </c>
      <c r="G400" s="65">
        <v>0.215</v>
      </c>
    </row>
    <row r="401" spans="1:7" ht="11.25">
      <c r="A401" s="61" t="s">
        <v>1244</v>
      </c>
      <c r="B401" s="62" t="s">
        <v>797</v>
      </c>
      <c r="C401" s="62" t="s">
        <v>339</v>
      </c>
      <c r="D401" s="63">
        <v>30</v>
      </c>
      <c r="E401" s="63">
        <v>3</v>
      </c>
      <c r="F401" s="64" t="s">
        <v>1245</v>
      </c>
      <c r="G401" s="65">
        <v>0.133</v>
      </c>
    </row>
    <row r="402" spans="1:7" ht="11.25">
      <c r="A402" s="61" t="s">
        <v>1246</v>
      </c>
      <c r="B402" s="62" t="s">
        <v>787</v>
      </c>
      <c r="C402" s="62" t="s">
        <v>1487</v>
      </c>
      <c r="D402" s="63">
        <v>34</v>
      </c>
      <c r="E402" s="63">
        <v>3</v>
      </c>
      <c r="F402" s="64" t="s">
        <v>1247</v>
      </c>
      <c r="G402" s="65">
        <v>0.092</v>
      </c>
    </row>
    <row r="403" spans="1:7" ht="11.25">
      <c r="A403" s="61" t="s">
        <v>1248</v>
      </c>
      <c r="B403" s="62" t="s">
        <v>802</v>
      </c>
      <c r="C403" s="62" t="s">
        <v>1487</v>
      </c>
      <c r="D403" s="63">
        <v>25</v>
      </c>
      <c r="E403" s="63">
        <v>3</v>
      </c>
      <c r="F403" s="64" t="s">
        <v>266</v>
      </c>
      <c r="G403" s="65">
        <v>0.06</v>
      </c>
    </row>
    <row r="404" spans="1:7" ht="11.25">
      <c r="A404" s="61" t="s">
        <v>1249</v>
      </c>
      <c r="B404" s="62" t="s">
        <v>807</v>
      </c>
      <c r="C404" s="62" t="s">
        <v>339</v>
      </c>
      <c r="D404" s="63">
        <v>60</v>
      </c>
      <c r="E404" s="63">
        <v>3</v>
      </c>
      <c r="F404" s="64" t="s">
        <v>1250</v>
      </c>
      <c r="G404" s="65">
        <v>0.23</v>
      </c>
    </row>
    <row r="405" spans="1:7" ht="11.25">
      <c r="A405" s="61" t="s">
        <v>1251</v>
      </c>
      <c r="B405" s="62" t="s">
        <v>810</v>
      </c>
      <c r="C405" s="62" t="s">
        <v>1487</v>
      </c>
      <c r="D405" s="63">
        <v>39</v>
      </c>
      <c r="E405" s="63">
        <v>3</v>
      </c>
      <c r="F405" s="64" t="s">
        <v>1252</v>
      </c>
      <c r="G405" s="65">
        <v>0.12</v>
      </c>
    </row>
    <row r="406" spans="1:7" ht="11.25">
      <c r="A406" s="61" t="s">
        <v>1253</v>
      </c>
      <c r="B406" s="62" t="s">
        <v>420</v>
      </c>
      <c r="C406" s="62" t="s">
        <v>339</v>
      </c>
      <c r="D406" s="63">
        <v>110</v>
      </c>
      <c r="E406" s="63">
        <v>3</v>
      </c>
      <c r="F406" s="64" t="s">
        <v>1442</v>
      </c>
      <c r="G406" s="65">
        <v>0.377</v>
      </c>
    </row>
    <row r="407" spans="1:7" ht="11.25">
      <c r="A407" s="61" t="s">
        <v>1443</v>
      </c>
      <c r="B407" s="62" t="s">
        <v>787</v>
      </c>
      <c r="C407" s="62" t="s">
        <v>1547</v>
      </c>
      <c r="D407" s="63">
        <v>34</v>
      </c>
      <c r="E407" s="63">
        <v>4</v>
      </c>
      <c r="F407" s="64" t="s">
        <v>1444</v>
      </c>
      <c r="G407" s="65">
        <v>0.144</v>
      </c>
    </row>
    <row r="408" spans="1:7" ht="11.25">
      <c r="A408" s="61" t="s">
        <v>1445</v>
      </c>
      <c r="B408" s="62" t="s">
        <v>787</v>
      </c>
      <c r="C408" s="62" t="s">
        <v>1547</v>
      </c>
      <c r="D408" s="63">
        <v>34</v>
      </c>
      <c r="E408" s="63">
        <v>4</v>
      </c>
      <c r="F408" s="64" t="s">
        <v>1446</v>
      </c>
      <c r="G408" s="65">
        <v>0.152</v>
      </c>
    </row>
    <row r="409" spans="1:7" ht="11.25">
      <c r="A409" s="61" t="s">
        <v>1447</v>
      </c>
      <c r="B409" s="62" t="s">
        <v>794</v>
      </c>
      <c r="C409" s="62" t="s">
        <v>339</v>
      </c>
      <c r="D409" s="63">
        <v>55</v>
      </c>
      <c r="E409" s="63">
        <v>4</v>
      </c>
      <c r="F409" s="64" t="s">
        <v>1448</v>
      </c>
      <c r="G409" s="65">
        <v>0.27</v>
      </c>
    </row>
    <row r="410" spans="1:7" ht="11.25">
      <c r="A410" s="61" t="s">
        <v>1449</v>
      </c>
      <c r="B410" s="62" t="s">
        <v>797</v>
      </c>
      <c r="C410" s="62" t="s">
        <v>339</v>
      </c>
      <c r="D410" s="63">
        <v>30</v>
      </c>
      <c r="E410" s="63">
        <v>4</v>
      </c>
      <c r="F410" s="64" t="s">
        <v>1450</v>
      </c>
      <c r="G410" s="65">
        <v>0.164</v>
      </c>
    </row>
    <row r="411" spans="1:7" ht="11.25">
      <c r="A411" s="61" t="s">
        <v>1451</v>
      </c>
      <c r="B411" s="62" t="s">
        <v>787</v>
      </c>
      <c r="C411" s="62" t="s">
        <v>1487</v>
      </c>
      <c r="D411" s="63">
        <v>34</v>
      </c>
      <c r="E411" s="63">
        <v>4</v>
      </c>
      <c r="F411" s="64" t="s">
        <v>1452</v>
      </c>
      <c r="G411" s="65">
        <v>0.12</v>
      </c>
    </row>
    <row r="412" spans="1:7" ht="11.25">
      <c r="A412" s="61" t="s">
        <v>1254</v>
      </c>
      <c r="B412" s="62" t="s">
        <v>1255</v>
      </c>
      <c r="C412" s="62" t="s">
        <v>339</v>
      </c>
      <c r="D412" s="63">
        <v>95</v>
      </c>
      <c r="E412" s="63">
        <v>4</v>
      </c>
      <c r="F412" s="64" t="s">
        <v>294</v>
      </c>
      <c r="G412" s="65">
        <v>0.42</v>
      </c>
    </row>
    <row r="413" spans="1:7" ht="11.25">
      <c r="A413" s="61" t="s">
        <v>295</v>
      </c>
      <c r="B413" s="62" t="s">
        <v>802</v>
      </c>
      <c r="C413" s="62" t="s">
        <v>1487</v>
      </c>
      <c r="D413" s="63">
        <v>25</v>
      </c>
      <c r="E413" s="63">
        <v>4</v>
      </c>
      <c r="F413" s="64" t="s">
        <v>267</v>
      </c>
      <c r="G413" s="65">
        <v>0.08</v>
      </c>
    </row>
    <row r="414" spans="1:7" ht="11.25">
      <c r="A414" s="61" t="s">
        <v>296</v>
      </c>
      <c r="B414" s="62" t="s">
        <v>807</v>
      </c>
      <c r="C414" s="62" t="s">
        <v>339</v>
      </c>
      <c r="D414" s="63">
        <v>60</v>
      </c>
      <c r="E414" s="63">
        <v>4</v>
      </c>
      <c r="F414" s="64" t="s">
        <v>297</v>
      </c>
      <c r="G414" s="65">
        <v>0.29</v>
      </c>
    </row>
    <row r="415" spans="1:7" ht="11.25">
      <c r="A415" s="61" t="s">
        <v>298</v>
      </c>
      <c r="B415" s="62" t="s">
        <v>810</v>
      </c>
      <c r="C415" s="62" t="s">
        <v>1487</v>
      </c>
      <c r="D415" s="63">
        <v>39</v>
      </c>
      <c r="E415" s="63">
        <v>4</v>
      </c>
      <c r="F415" s="64" t="s">
        <v>299</v>
      </c>
      <c r="G415" s="65">
        <v>0.148</v>
      </c>
    </row>
    <row r="416" spans="1:7" ht="11.25">
      <c r="A416" s="61" t="s">
        <v>300</v>
      </c>
      <c r="B416" s="62" t="s">
        <v>420</v>
      </c>
      <c r="C416" s="62" t="s">
        <v>339</v>
      </c>
      <c r="D416" s="63">
        <v>110</v>
      </c>
      <c r="E416" s="63">
        <v>4</v>
      </c>
      <c r="F416" s="64" t="s">
        <v>301</v>
      </c>
      <c r="G416" s="65">
        <v>0.484</v>
      </c>
    </row>
    <row r="417" spans="1:7" ht="11.25">
      <c r="A417" s="61" t="s">
        <v>302</v>
      </c>
      <c r="B417" s="62" t="s">
        <v>787</v>
      </c>
      <c r="C417" s="62" t="s">
        <v>1547</v>
      </c>
      <c r="D417" s="63">
        <v>34</v>
      </c>
      <c r="E417" s="63">
        <v>6</v>
      </c>
      <c r="F417" s="64" t="s">
        <v>1265</v>
      </c>
      <c r="G417" s="65">
        <v>0.216</v>
      </c>
    </row>
    <row r="418" spans="1:7" ht="11.25">
      <c r="A418" s="61" t="s">
        <v>1266</v>
      </c>
      <c r="B418" s="62" t="s">
        <v>787</v>
      </c>
      <c r="C418" s="62" t="s">
        <v>1487</v>
      </c>
      <c r="D418" s="63">
        <v>34</v>
      </c>
      <c r="E418" s="63">
        <v>6</v>
      </c>
      <c r="F418" s="64" t="s">
        <v>1265</v>
      </c>
      <c r="G418" s="65">
        <v>0.186</v>
      </c>
    </row>
    <row r="419" spans="1:7" ht="11.25">
      <c r="A419" s="61" t="s">
        <v>1267</v>
      </c>
      <c r="B419" s="62" t="s">
        <v>787</v>
      </c>
      <c r="C419" s="62" t="s">
        <v>1547</v>
      </c>
      <c r="D419" s="63">
        <v>34</v>
      </c>
      <c r="E419" s="63">
        <v>8</v>
      </c>
      <c r="F419" s="64" t="s">
        <v>1268</v>
      </c>
      <c r="G419" s="65">
        <v>0.288</v>
      </c>
    </row>
    <row r="420" spans="1:7" ht="11.25">
      <c r="A420" s="61" t="s">
        <v>1269</v>
      </c>
      <c r="B420" s="62" t="s">
        <v>1270</v>
      </c>
      <c r="C420" s="62" t="s">
        <v>1487</v>
      </c>
      <c r="D420" s="63">
        <v>40</v>
      </c>
      <c r="E420" s="63">
        <v>1</v>
      </c>
      <c r="F420" s="64" t="s">
        <v>268</v>
      </c>
      <c r="G420" s="65">
        <v>0.036</v>
      </c>
    </row>
    <row r="421" spans="1:7" ht="11.25">
      <c r="A421" s="61" t="s">
        <v>1271</v>
      </c>
      <c r="B421" s="62" t="s">
        <v>1270</v>
      </c>
      <c r="C421" s="62" t="s">
        <v>1487</v>
      </c>
      <c r="D421" s="63">
        <v>40</v>
      </c>
      <c r="E421" s="63">
        <v>1</v>
      </c>
      <c r="F421" s="64" t="s">
        <v>269</v>
      </c>
      <c r="G421" s="65">
        <v>0.036</v>
      </c>
    </row>
    <row r="422" spans="1:7" ht="11.25">
      <c r="A422" s="61" t="s">
        <v>1272</v>
      </c>
      <c r="B422" s="62" t="s">
        <v>1270</v>
      </c>
      <c r="C422" s="62" t="s">
        <v>1487</v>
      </c>
      <c r="D422" s="63">
        <v>40</v>
      </c>
      <c r="E422" s="63">
        <v>1</v>
      </c>
      <c r="F422" s="64" t="s">
        <v>270</v>
      </c>
      <c r="G422" s="65">
        <v>0.035</v>
      </c>
    </row>
    <row r="423" spans="1:7" ht="11.25">
      <c r="A423" s="61" t="s">
        <v>1189</v>
      </c>
      <c r="B423" s="62" t="s">
        <v>1270</v>
      </c>
      <c r="C423" s="62" t="s">
        <v>1487</v>
      </c>
      <c r="D423" s="63">
        <v>40</v>
      </c>
      <c r="E423" s="63">
        <v>1</v>
      </c>
      <c r="F423" s="64" t="s">
        <v>271</v>
      </c>
      <c r="G423" s="65">
        <v>0.034</v>
      </c>
    </row>
    <row r="424" spans="1:7" ht="11.25">
      <c r="A424" s="61" t="s">
        <v>1190</v>
      </c>
      <c r="B424" s="62" t="s">
        <v>1270</v>
      </c>
      <c r="C424" s="62" t="s">
        <v>1487</v>
      </c>
      <c r="D424" s="63">
        <v>40</v>
      </c>
      <c r="E424" s="63">
        <v>1</v>
      </c>
      <c r="F424" s="64" t="s">
        <v>272</v>
      </c>
      <c r="G424" s="65">
        <v>0.043</v>
      </c>
    </row>
    <row r="425" spans="1:7" ht="11.25">
      <c r="A425" s="61" t="s">
        <v>1191</v>
      </c>
      <c r="B425" s="62" t="s">
        <v>1192</v>
      </c>
      <c r="C425" s="62" t="s">
        <v>1547</v>
      </c>
      <c r="D425" s="63">
        <v>75</v>
      </c>
      <c r="E425" s="63">
        <v>1</v>
      </c>
      <c r="F425" s="64" t="s">
        <v>1193</v>
      </c>
      <c r="G425" s="65">
        <v>0.088</v>
      </c>
    </row>
    <row r="426" spans="1:7" ht="11.25">
      <c r="A426" s="61" t="s">
        <v>1194</v>
      </c>
      <c r="B426" s="62" t="s">
        <v>1192</v>
      </c>
      <c r="C426" s="62" t="s">
        <v>1487</v>
      </c>
      <c r="D426" s="63">
        <v>75</v>
      </c>
      <c r="E426" s="63">
        <v>1</v>
      </c>
      <c r="F426" s="64" t="s">
        <v>1193</v>
      </c>
      <c r="G426" s="65">
        <v>0.069</v>
      </c>
    </row>
    <row r="427" spans="1:7" ht="11.25">
      <c r="A427" s="61" t="s">
        <v>1195</v>
      </c>
      <c r="B427" s="62" t="s">
        <v>1192</v>
      </c>
      <c r="C427" s="62" t="s">
        <v>339</v>
      </c>
      <c r="D427" s="63">
        <v>75</v>
      </c>
      <c r="E427" s="63">
        <v>1</v>
      </c>
      <c r="F427" s="64" t="s">
        <v>1193</v>
      </c>
      <c r="G427" s="65">
        <v>0.092</v>
      </c>
    </row>
    <row r="428" spans="1:7" ht="11.25">
      <c r="A428" s="61" t="s">
        <v>1196</v>
      </c>
      <c r="B428" s="62" t="s">
        <v>1197</v>
      </c>
      <c r="C428" s="62" t="s">
        <v>1487</v>
      </c>
      <c r="D428" s="63">
        <v>50</v>
      </c>
      <c r="E428" s="63">
        <v>1</v>
      </c>
      <c r="F428" s="64" t="s">
        <v>1198</v>
      </c>
      <c r="G428" s="65">
        <v>0.044</v>
      </c>
    </row>
    <row r="429" spans="1:7" ht="11.25">
      <c r="A429" s="61" t="s">
        <v>1199</v>
      </c>
      <c r="B429" s="62" t="s">
        <v>1197</v>
      </c>
      <c r="C429" s="62" t="s">
        <v>339</v>
      </c>
      <c r="D429" s="63">
        <v>50</v>
      </c>
      <c r="E429" s="63">
        <v>1</v>
      </c>
      <c r="F429" s="64" t="s">
        <v>1198</v>
      </c>
      <c r="G429" s="65">
        <v>0.063</v>
      </c>
    </row>
    <row r="430" spans="1:7" ht="11.25">
      <c r="A430" s="61" t="s">
        <v>1200</v>
      </c>
      <c r="B430" s="62" t="s">
        <v>1201</v>
      </c>
      <c r="C430" s="62" t="s">
        <v>339</v>
      </c>
      <c r="D430" s="63">
        <v>135</v>
      </c>
      <c r="E430" s="63">
        <v>1</v>
      </c>
      <c r="F430" s="64" t="s">
        <v>1202</v>
      </c>
      <c r="G430" s="65">
        <v>0.165</v>
      </c>
    </row>
    <row r="431" spans="1:7" ht="11.25">
      <c r="A431" s="61" t="s">
        <v>1203</v>
      </c>
      <c r="B431" s="62" t="s">
        <v>1270</v>
      </c>
      <c r="C431" s="62" t="s">
        <v>1487</v>
      </c>
      <c r="D431" s="63">
        <v>40</v>
      </c>
      <c r="E431" s="63">
        <v>2</v>
      </c>
      <c r="F431" s="64" t="s">
        <v>273</v>
      </c>
      <c r="G431" s="65">
        <v>0.072</v>
      </c>
    </row>
    <row r="432" spans="1:7" ht="11.25">
      <c r="A432" s="61" t="s">
        <v>1204</v>
      </c>
      <c r="B432" s="62" t="s">
        <v>1270</v>
      </c>
      <c r="C432" s="62" t="s">
        <v>1487</v>
      </c>
      <c r="D432" s="63">
        <v>40</v>
      </c>
      <c r="E432" s="63">
        <v>2</v>
      </c>
      <c r="F432" s="64" t="s">
        <v>274</v>
      </c>
      <c r="G432" s="65">
        <v>0.067</v>
      </c>
    </row>
    <row r="433" spans="1:7" ht="11.25">
      <c r="A433" s="61" t="s">
        <v>949</v>
      </c>
      <c r="B433" s="62" t="s">
        <v>1270</v>
      </c>
      <c r="C433" s="62" t="s">
        <v>1487</v>
      </c>
      <c r="D433" s="63">
        <v>40</v>
      </c>
      <c r="E433" s="63">
        <v>2</v>
      </c>
      <c r="F433" s="64" t="s">
        <v>275</v>
      </c>
      <c r="G433" s="65">
        <v>0.08</v>
      </c>
    </row>
    <row r="434" spans="1:7" ht="11.25">
      <c r="A434" s="61" t="s">
        <v>950</v>
      </c>
      <c r="B434" s="62" t="s">
        <v>1270</v>
      </c>
      <c r="C434" s="62" t="s">
        <v>1487</v>
      </c>
      <c r="D434" s="63">
        <v>40</v>
      </c>
      <c r="E434" s="63">
        <v>2</v>
      </c>
      <c r="F434" s="64" t="s">
        <v>276</v>
      </c>
      <c r="G434" s="65">
        <v>0.073</v>
      </c>
    </row>
    <row r="435" spans="1:7" ht="11.25">
      <c r="A435" s="61" t="s">
        <v>951</v>
      </c>
      <c r="B435" s="62" t="s">
        <v>1192</v>
      </c>
      <c r="C435" s="62" t="s">
        <v>1547</v>
      </c>
      <c r="D435" s="63">
        <v>75</v>
      </c>
      <c r="E435" s="63">
        <v>2</v>
      </c>
      <c r="F435" s="64" t="s">
        <v>952</v>
      </c>
      <c r="G435" s="65">
        <v>0.176</v>
      </c>
    </row>
    <row r="436" spans="1:7" ht="11.25">
      <c r="A436" s="61" t="s">
        <v>953</v>
      </c>
      <c r="B436" s="62" t="s">
        <v>1192</v>
      </c>
      <c r="C436" s="62" t="s">
        <v>1487</v>
      </c>
      <c r="D436" s="63">
        <v>75</v>
      </c>
      <c r="E436" s="63">
        <v>2</v>
      </c>
      <c r="F436" s="64" t="s">
        <v>952</v>
      </c>
      <c r="G436" s="65">
        <v>0.138</v>
      </c>
    </row>
    <row r="437" spans="1:7" ht="11.25">
      <c r="A437" s="61" t="s">
        <v>954</v>
      </c>
      <c r="B437" s="62" t="s">
        <v>1192</v>
      </c>
      <c r="C437" s="62" t="s">
        <v>339</v>
      </c>
      <c r="D437" s="63">
        <v>75</v>
      </c>
      <c r="E437" s="63">
        <v>2</v>
      </c>
      <c r="F437" s="64" t="s">
        <v>952</v>
      </c>
      <c r="G437" s="65">
        <v>0.168</v>
      </c>
    </row>
    <row r="438" spans="1:7" ht="11.25">
      <c r="A438" s="61" t="s">
        <v>955</v>
      </c>
      <c r="B438" s="62" t="s">
        <v>1197</v>
      </c>
      <c r="C438" s="62" t="s">
        <v>1487</v>
      </c>
      <c r="D438" s="63">
        <v>50</v>
      </c>
      <c r="E438" s="63">
        <v>2</v>
      </c>
      <c r="F438" s="64" t="s">
        <v>956</v>
      </c>
      <c r="G438" s="65">
        <v>0.088</v>
      </c>
    </row>
    <row r="439" spans="1:7" ht="11.25">
      <c r="A439" s="61" t="s">
        <v>957</v>
      </c>
      <c r="B439" s="62" t="s">
        <v>1197</v>
      </c>
      <c r="C439" s="62" t="s">
        <v>339</v>
      </c>
      <c r="D439" s="63">
        <v>50</v>
      </c>
      <c r="E439" s="63">
        <v>2</v>
      </c>
      <c r="F439" s="64" t="s">
        <v>956</v>
      </c>
      <c r="G439" s="65">
        <v>0.128</v>
      </c>
    </row>
    <row r="440" spans="1:7" ht="11.25">
      <c r="A440" s="61" t="s">
        <v>958</v>
      </c>
      <c r="B440" s="62" t="s">
        <v>1201</v>
      </c>
      <c r="C440" s="62" t="s">
        <v>339</v>
      </c>
      <c r="D440" s="63">
        <v>135</v>
      </c>
      <c r="E440" s="63">
        <v>2</v>
      </c>
      <c r="F440" s="64" t="s">
        <v>959</v>
      </c>
      <c r="G440" s="65">
        <v>0.31</v>
      </c>
    </row>
    <row r="441" spans="1:7" ht="11.25">
      <c r="A441" s="61" t="s">
        <v>960</v>
      </c>
      <c r="B441" s="62" t="s">
        <v>1270</v>
      </c>
      <c r="C441" s="62" t="s">
        <v>1487</v>
      </c>
      <c r="D441" s="63">
        <v>40</v>
      </c>
      <c r="E441" s="63">
        <v>3</v>
      </c>
      <c r="F441" s="64" t="s">
        <v>277</v>
      </c>
      <c r="G441" s="65">
        <v>0.106</v>
      </c>
    </row>
    <row r="442" spans="1:7" ht="11.25">
      <c r="A442" s="61" t="s">
        <v>961</v>
      </c>
      <c r="B442" s="62" t="s">
        <v>1270</v>
      </c>
      <c r="C442" s="62" t="s">
        <v>1487</v>
      </c>
      <c r="D442" s="63">
        <v>40</v>
      </c>
      <c r="E442" s="63">
        <v>3</v>
      </c>
      <c r="F442" s="64" t="s">
        <v>278</v>
      </c>
      <c r="G442" s="65">
        <v>0.108</v>
      </c>
    </row>
    <row r="443" spans="1:7" ht="11.25">
      <c r="A443" s="61" t="s">
        <v>962</v>
      </c>
      <c r="B443" s="62" t="s">
        <v>1270</v>
      </c>
      <c r="C443" s="62" t="s">
        <v>1487</v>
      </c>
      <c r="D443" s="63">
        <v>40</v>
      </c>
      <c r="E443" s="63">
        <v>4</v>
      </c>
      <c r="F443" s="64" t="s">
        <v>279</v>
      </c>
      <c r="G443" s="65">
        <v>0.134</v>
      </c>
    </row>
    <row r="444" spans="1:7" ht="11.25">
      <c r="A444" s="61" t="s">
        <v>963</v>
      </c>
      <c r="B444" s="62" t="s">
        <v>1270</v>
      </c>
      <c r="C444" s="62" t="s">
        <v>1487</v>
      </c>
      <c r="D444" s="63">
        <v>40</v>
      </c>
      <c r="E444" s="63">
        <v>4</v>
      </c>
      <c r="F444" s="64" t="s">
        <v>280</v>
      </c>
      <c r="G444" s="65">
        <v>0.126</v>
      </c>
    </row>
    <row r="445" spans="1:7" ht="11.25">
      <c r="A445" s="61" t="s">
        <v>964</v>
      </c>
      <c r="B445" s="62" t="s">
        <v>965</v>
      </c>
      <c r="C445" s="62" t="s">
        <v>1487</v>
      </c>
      <c r="D445" s="63">
        <v>55</v>
      </c>
      <c r="E445" s="63">
        <v>1</v>
      </c>
      <c r="F445" s="64" t="s">
        <v>966</v>
      </c>
      <c r="G445" s="65">
        <v>0.068</v>
      </c>
    </row>
    <row r="446" spans="1:7" ht="11.25">
      <c r="A446" s="61" t="s">
        <v>967</v>
      </c>
      <c r="B446" s="62" t="s">
        <v>968</v>
      </c>
      <c r="C446" s="62" t="s">
        <v>339</v>
      </c>
      <c r="D446" s="63">
        <v>85</v>
      </c>
      <c r="E446" s="63">
        <v>1</v>
      </c>
      <c r="F446" s="64" t="s">
        <v>969</v>
      </c>
      <c r="G446" s="65">
        <v>0.12</v>
      </c>
    </row>
    <row r="447" spans="1:7" ht="11.25">
      <c r="A447" s="61" t="s">
        <v>970</v>
      </c>
      <c r="B447" s="62" t="s">
        <v>965</v>
      </c>
      <c r="C447" s="62" t="s">
        <v>339</v>
      </c>
      <c r="D447" s="63">
        <v>55</v>
      </c>
      <c r="E447" s="63">
        <v>1</v>
      </c>
      <c r="F447" s="64" t="s">
        <v>971</v>
      </c>
      <c r="G447" s="65">
        <v>0.076</v>
      </c>
    </row>
    <row r="448" spans="1:7" ht="11.25">
      <c r="A448" s="61" t="s">
        <v>972</v>
      </c>
      <c r="B448" s="62" t="s">
        <v>973</v>
      </c>
      <c r="C448" s="62" t="s">
        <v>339</v>
      </c>
      <c r="D448" s="63">
        <v>160</v>
      </c>
      <c r="E448" s="63">
        <v>1</v>
      </c>
      <c r="F448" s="64" t="s">
        <v>974</v>
      </c>
      <c r="G448" s="65">
        <v>0.18</v>
      </c>
    </row>
    <row r="449" spans="1:7" ht="11.25">
      <c r="A449" s="61" t="s">
        <v>975</v>
      </c>
      <c r="B449" s="62" t="s">
        <v>965</v>
      </c>
      <c r="C449" s="62" t="s">
        <v>1487</v>
      </c>
      <c r="D449" s="63">
        <v>55</v>
      </c>
      <c r="E449" s="63">
        <v>2</v>
      </c>
      <c r="F449" s="64" t="s">
        <v>976</v>
      </c>
      <c r="G449" s="65">
        <v>0.108</v>
      </c>
    </row>
    <row r="450" spans="1:7" ht="11.25">
      <c r="A450" s="61" t="s">
        <v>977</v>
      </c>
      <c r="B450" s="62" t="s">
        <v>965</v>
      </c>
      <c r="C450" s="62" t="s">
        <v>1547</v>
      </c>
      <c r="D450" s="63">
        <v>55</v>
      </c>
      <c r="E450" s="63">
        <v>2</v>
      </c>
      <c r="F450" s="64" t="s">
        <v>1057</v>
      </c>
      <c r="G450" s="65">
        <v>0.122</v>
      </c>
    </row>
    <row r="451" spans="1:7" ht="11.25">
      <c r="A451" s="61" t="s">
        <v>1058</v>
      </c>
      <c r="B451" s="62" t="s">
        <v>968</v>
      </c>
      <c r="C451" s="62" t="s">
        <v>1547</v>
      </c>
      <c r="D451" s="63">
        <v>85</v>
      </c>
      <c r="E451" s="63">
        <v>2</v>
      </c>
      <c r="F451" s="64" t="s">
        <v>1059</v>
      </c>
      <c r="G451" s="65">
        <v>0.194</v>
      </c>
    </row>
    <row r="452" spans="1:7" ht="11.25">
      <c r="A452" s="61" t="s">
        <v>1060</v>
      </c>
      <c r="B452" s="62" t="s">
        <v>968</v>
      </c>
      <c r="C452" s="62" t="s">
        <v>339</v>
      </c>
      <c r="D452" s="63">
        <v>85</v>
      </c>
      <c r="E452" s="63">
        <v>2</v>
      </c>
      <c r="F452" s="64" t="s">
        <v>1059</v>
      </c>
      <c r="G452" s="65">
        <v>0.22</v>
      </c>
    </row>
    <row r="453" spans="1:7" ht="11.25">
      <c r="A453" s="61" t="s">
        <v>1061</v>
      </c>
      <c r="B453" s="62" t="s">
        <v>965</v>
      </c>
      <c r="C453" s="62" t="s">
        <v>1487</v>
      </c>
      <c r="D453" s="63">
        <v>55</v>
      </c>
      <c r="E453" s="63">
        <v>2</v>
      </c>
      <c r="F453" s="64" t="s">
        <v>1057</v>
      </c>
      <c r="G453" s="65">
        <v>0.108</v>
      </c>
    </row>
    <row r="454" spans="1:7" ht="11.25">
      <c r="A454" s="61" t="s">
        <v>1062</v>
      </c>
      <c r="B454" s="62" t="s">
        <v>965</v>
      </c>
      <c r="C454" s="62" t="s">
        <v>339</v>
      </c>
      <c r="D454" s="63">
        <v>55</v>
      </c>
      <c r="E454" s="63">
        <v>2</v>
      </c>
      <c r="F454" s="64" t="s">
        <v>1057</v>
      </c>
      <c r="G454" s="65">
        <v>0.122</v>
      </c>
    </row>
    <row r="455" spans="1:7" ht="11.25">
      <c r="A455" s="61" t="s">
        <v>1063</v>
      </c>
      <c r="B455" s="62" t="s">
        <v>973</v>
      </c>
      <c r="C455" s="62" t="s">
        <v>339</v>
      </c>
      <c r="D455" s="63">
        <v>160</v>
      </c>
      <c r="E455" s="63">
        <v>2</v>
      </c>
      <c r="F455" s="64" t="s">
        <v>1064</v>
      </c>
      <c r="G455" s="65">
        <v>0.33</v>
      </c>
    </row>
    <row r="456" spans="1:7" ht="11.25">
      <c r="A456" s="61" t="s">
        <v>1065</v>
      </c>
      <c r="B456" s="62" t="s">
        <v>965</v>
      </c>
      <c r="C456" s="62" t="s">
        <v>1487</v>
      </c>
      <c r="D456" s="63">
        <v>55</v>
      </c>
      <c r="E456" s="63">
        <v>3</v>
      </c>
      <c r="F456" s="64" t="s">
        <v>1068</v>
      </c>
      <c r="G456" s="65">
        <v>0.176</v>
      </c>
    </row>
    <row r="457" spans="1:7" ht="11.25">
      <c r="A457" s="61" t="s">
        <v>1069</v>
      </c>
      <c r="B457" s="62" t="s">
        <v>965</v>
      </c>
      <c r="C457" s="62" t="s">
        <v>339</v>
      </c>
      <c r="D457" s="63">
        <v>55</v>
      </c>
      <c r="E457" s="63">
        <v>3</v>
      </c>
      <c r="F457" s="64" t="s">
        <v>1070</v>
      </c>
      <c r="G457" s="65">
        <v>0.202</v>
      </c>
    </row>
    <row r="458" spans="1:7" ht="11.25">
      <c r="A458" s="61" t="s">
        <v>1071</v>
      </c>
      <c r="B458" s="62" t="s">
        <v>965</v>
      </c>
      <c r="C458" s="62" t="s">
        <v>1487</v>
      </c>
      <c r="D458" s="63">
        <v>55</v>
      </c>
      <c r="E458" s="63">
        <v>4</v>
      </c>
      <c r="F458" s="64" t="s">
        <v>1084</v>
      </c>
      <c r="G458" s="65">
        <v>0.216</v>
      </c>
    </row>
    <row r="459" spans="1:7" ht="11.25">
      <c r="A459" s="61" t="s">
        <v>1085</v>
      </c>
      <c r="B459" s="62" t="s">
        <v>965</v>
      </c>
      <c r="C459" s="62" t="s">
        <v>1547</v>
      </c>
      <c r="D459" s="63">
        <v>55</v>
      </c>
      <c r="E459" s="63">
        <v>4</v>
      </c>
      <c r="F459" s="64" t="s">
        <v>1086</v>
      </c>
      <c r="G459" s="65">
        <v>0.244</v>
      </c>
    </row>
    <row r="460" spans="1:7" ht="11.25">
      <c r="A460" s="61" t="s">
        <v>1087</v>
      </c>
      <c r="B460" s="62" t="s">
        <v>968</v>
      </c>
      <c r="C460" s="62" t="s">
        <v>1547</v>
      </c>
      <c r="D460" s="63">
        <v>85</v>
      </c>
      <c r="E460" s="63">
        <v>4</v>
      </c>
      <c r="F460" s="64" t="s">
        <v>1088</v>
      </c>
      <c r="G460" s="65">
        <v>0.388</v>
      </c>
    </row>
    <row r="461" spans="1:7" ht="11.25">
      <c r="A461" s="61" t="s">
        <v>1089</v>
      </c>
      <c r="B461" s="62" t="s">
        <v>965</v>
      </c>
      <c r="C461" s="62" t="s">
        <v>339</v>
      </c>
      <c r="D461" s="63">
        <v>56</v>
      </c>
      <c r="E461" s="63">
        <v>4</v>
      </c>
      <c r="F461" s="64" t="s">
        <v>1086</v>
      </c>
      <c r="G461" s="65">
        <v>0.244</v>
      </c>
    </row>
    <row r="462" spans="1:7" ht="11.25">
      <c r="A462" s="61" t="s">
        <v>1090</v>
      </c>
      <c r="B462" s="62" t="s">
        <v>1091</v>
      </c>
      <c r="C462" s="62" t="s">
        <v>1547</v>
      </c>
      <c r="D462" s="63">
        <v>60</v>
      </c>
      <c r="E462" s="63">
        <v>1</v>
      </c>
      <c r="F462" s="64" t="s">
        <v>1092</v>
      </c>
      <c r="G462" s="65">
        <v>0.062</v>
      </c>
    </row>
    <row r="463" spans="1:7" ht="11.25">
      <c r="A463" s="61" t="s">
        <v>1093</v>
      </c>
      <c r="B463" s="62" t="s">
        <v>1094</v>
      </c>
      <c r="C463" s="62" t="s">
        <v>1487</v>
      </c>
      <c r="D463" s="63">
        <v>95</v>
      </c>
      <c r="E463" s="63">
        <v>1</v>
      </c>
      <c r="F463" s="64" t="s">
        <v>1095</v>
      </c>
      <c r="G463" s="65">
        <v>0.08</v>
      </c>
    </row>
    <row r="464" spans="1:7" ht="11.25">
      <c r="A464" s="61" t="s">
        <v>1096</v>
      </c>
      <c r="B464" s="62" t="s">
        <v>1094</v>
      </c>
      <c r="C464" s="62" t="s">
        <v>339</v>
      </c>
      <c r="D464" s="63">
        <v>95</v>
      </c>
      <c r="E464" s="63">
        <v>1</v>
      </c>
      <c r="F464" s="64" t="s">
        <v>1095</v>
      </c>
      <c r="G464" s="65">
        <v>0.112</v>
      </c>
    </row>
    <row r="465" spans="1:7" ht="11.25">
      <c r="A465" s="61" t="s">
        <v>1097</v>
      </c>
      <c r="B465" s="62" t="s">
        <v>1091</v>
      </c>
      <c r="C465" s="62" t="s">
        <v>1487</v>
      </c>
      <c r="D465" s="63">
        <v>60</v>
      </c>
      <c r="E465" s="63">
        <v>1</v>
      </c>
      <c r="F465" s="64" t="s">
        <v>1098</v>
      </c>
      <c r="G465" s="65">
        <v>0.069</v>
      </c>
    </row>
    <row r="466" spans="1:7" ht="11.25">
      <c r="A466" s="61" t="s">
        <v>1099</v>
      </c>
      <c r="B466" s="62" t="s">
        <v>1091</v>
      </c>
      <c r="C466" s="62" t="s">
        <v>339</v>
      </c>
      <c r="D466" s="63">
        <v>60</v>
      </c>
      <c r="E466" s="63">
        <v>1</v>
      </c>
      <c r="F466" s="64" t="s">
        <v>1098</v>
      </c>
      <c r="G466" s="65">
        <v>0.075</v>
      </c>
    </row>
    <row r="467" spans="1:7" ht="11.25">
      <c r="A467" s="61" t="s">
        <v>1100</v>
      </c>
      <c r="B467" s="62" t="s">
        <v>1091</v>
      </c>
      <c r="C467" s="62" t="s">
        <v>339</v>
      </c>
      <c r="D467" s="63">
        <v>60</v>
      </c>
      <c r="E467" s="63">
        <v>1</v>
      </c>
      <c r="F467" s="64" t="s">
        <v>1101</v>
      </c>
      <c r="G467" s="65">
        <v>0.064</v>
      </c>
    </row>
    <row r="468" spans="1:7" ht="11.25">
      <c r="A468" s="61" t="s">
        <v>1102</v>
      </c>
      <c r="B468" s="62" t="s">
        <v>1103</v>
      </c>
      <c r="C468" s="62" t="s">
        <v>339</v>
      </c>
      <c r="D468" s="63">
        <v>185</v>
      </c>
      <c r="E468" s="63">
        <v>1</v>
      </c>
      <c r="F468" s="64" t="s">
        <v>1104</v>
      </c>
      <c r="G468" s="65">
        <v>0.205</v>
      </c>
    </row>
    <row r="469" spans="1:7" ht="11.25">
      <c r="A469" s="61" t="s">
        <v>939</v>
      </c>
      <c r="B469" s="62" t="s">
        <v>940</v>
      </c>
      <c r="C469" s="62" t="s">
        <v>1487</v>
      </c>
      <c r="D469" s="63">
        <v>59</v>
      </c>
      <c r="E469" s="63">
        <v>1</v>
      </c>
      <c r="F469" s="64" t="s">
        <v>281</v>
      </c>
      <c r="G469" s="65">
        <v>0.058</v>
      </c>
    </row>
    <row r="470" spans="1:7" ht="11.25">
      <c r="A470" s="61" t="s">
        <v>941</v>
      </c>
      <c r="B470" s="62" t="s">
        <v>940</v>
      </c>
      <c r="C470" s="62" t="s">
        <v>1487</v>
      </c>
      <c r="D470" s="63">
        <v>59</v>
      </c>
      <c r="E470" s="63">
        <v>1</v>
      </c>
      <c r="F470" s="64" t="s">
        <v>282</v>
      </c>
      <c r="G470" s="65">
        <v>0.055</v>
      </c>
    </row>
    <row r="471" spans="1:7" ht="11.25">
      <c r="A471" s="61" t="s">
        <v>942</v>
      </c>
      <c r="B471" s="62" t="s">
        <v>940</v>
      </c>
      <c r="C471" s="62" t="s">
        <v>1487</v>
      </c>
      <c r="D471" s="63">
        <v>59</v>
      </c>
      <c r="E471" s="63">
        <v>1</v>
      </c>
      <c r="F471" s="64" t="s">
        <v>283</v>
      </c>
      <c r="G471" s="65">
        <v>0.049</v>
      </c>
    </row>
    <row r="472" spans="1:7" ht="11.25">
      <c r="A472" s="61" t="s">
        <v>943</v>
      </c>
      <c r="B472" s="62" t="s">
        <v>940</v>
      </c>
      <c r="C472" s="62" t="s">
        <v>1487</v>
      </c>
      <c r="D472" s="63">
        <v>59</v>
      </c>
      <c r="E472" s="63">
        <v>1</v>
      </c>
      <c r="F472" s="64" t="s">
        <v>284</v>
      </c>
      <c r="G472" s="65">
        <v>0.068</v>
      </c>
    </row>
    <row r="473" spans="1:7" ht="11.25">
      <c r="A473" s="61" t="s">
        <v>911</v>
      </c>
      <c r="B473" s="62" t="s">
        <v>940</v>
      </c>
      <c r="C473" s="62" t="s">
        <v>1487</v>
      </c>
      <c r="D473" s="63">
        <v>59</v>
      </c>
      <c r="E473" s="63">
        <v>1</v>
      </c>
      <c r="F473" s="64" t="s">
        <v>285</v>
      </c>
      <c r="G473" s="65">
        <v>0.057</v>
      </c>
    </row>
    <row r="474" spans="1:7" ht="11.25">
      <c r="A474" s="61" t="s">
        <v>912</v>
      </c>
      <c r="B474" s="62" t="s">
        <v>940</v>
      </c>
      <c r="C474" s="62" t="s">
        <v>1487</v>
      </c>
      <c r="D474" s="63">
        <v>59</v>
      </c>
      <c r="E474" s="63">
        <v>1</v>
      </c>
      <c r="F474" s="64" t="s">
        <v>286</v>
      </c>
      <c r="G474" s="65">
        <v>0.071</v>
      </c>
    </row>
    <row r="475" spans="1:7" ht="11.25">
      <c r="A475" s="61" t="s">
        <v>913</v>
      </c>
      <c r="B475" s="62" t="s">
        <v>914</v>
      </c>
      <c r="C475" s="62" t="s">
        <v>1487</v>
      </c>
      <c r="D475" s="63">
        <v>86</v>
      </c>
      <c r="E475" s="63">
        <v>1</v>
      </c>
      <c r="F475" s="64" t="s">
        <v>915</v>
      </c>
      <c r="G475" s="65">
        <v>0.08</v>
      </c>
    </row>
    <row r="476" spans="1:7" ht="11.25">
      <c r="A476" s="61" t="s">
        <v>916</v>
      </c>
      <c r="B476" s="62" t="s">
        <v>1091</v>
      </c>
      <c r="C476" s="62" t="s">
        <v>1547</v>
      </c>
      <c r="D476" s="63">
        <v>60</v>
      </c>
      <c r="E476" s="63">
        <v>2</v>
      </c>
      <c r="F476" s="64" t="s">
        <v>917</v>
      </c>
      <c r="G476" s="65">
        <v>0.123</v>
      </c>
    </row>
    <row r="477" spans="1:7" ht="11.25">
      <c r="A477" s="61" t="s">
        <v>918</v>
      </c>
      <c r="B477" s="62" t="s">
        <v>1094</v>
      </c>
      <c r="C477" s="62" t="s">
        <v>1547</v>
      </c>
      <c r="D477" s="63">
        <v>95</v>
      </c>
      <c r="E477" s="63">
        <v>2</v>
      </c>
      <c r="F477" s="64" t="s">
        <v>919</v>
      </c>
      <c r="G477" s="65">
        <v>0.207</v>
      </c>
    </row>
    <row r="478" spans="1:7" ht="11.25">
      <c r="A478" s="61" t="s">
        <v>920</v>
      </c>
      <c r="B478" s="62" t="s">
        <v>1094</v>
      </c>
      <c r="C478" s="62" t="s">
        <v>1487</v>
      </c>
      <c r="D478" s="63">
        <v>95</v>
      </c>
      <c r="E478" s="63">
        <v>2</v>
      </c>
      <c r="F478" s="64" t="s">
        <v>919</v>
      </c>
      <c r="G478" s="65">
        <v>0.173</v>
      </c>
    </row>
    <row r="479" spans="1:7" ht="11.25">
      <c r="A479" s="61" t="s">
        <v>921</v>
      </c>
      <c r="B479" s="62" t="s">
        <v>1094</v>
      </c>
      <c r="C479" s="62" t="s">
        <v>339</v>
      </c>
      <c r="D479" s="63">
        <v>95</v>
      </c>
      <c r="E479" s="63">
        <v>2</v>
      </c>
      <c r="F479" s="64" t="s">
        <v>919</v>
      </c>
      <c r="G479" s="65">
        <v>0.227</v>
      </c>
    </row>
    <row r="480" spans="1:7" ht="11.25">
      <c r="A480" s="61" t="s">
        <v>1275</v>
      </c>
      <c r="B480" s="62" t="s">
        <v>1091</v>
      </c>
      <c r="C480" s="62" t="s">
        <v>1487</v>
      </c>
      <c r="D480" s="63">
        <v>60</v>
      </c>
      <c r="E480" s="63">
        <v>2</v>
      </c>
      <c r="F480" s="64" t="s">
        <v>917</v>
      </c>
      <c r="G480" s="65">
        <v>0.11</v>
      </c>
    </row>
    <row r="481" spans="1:7" ht="11.25">
      <c r="A481" s="61" t="s">
        <v>1276</v>
      </c>
      <c r="B481" s="62" t="s">
        <v>1091</v>
      </c>
      <c r="C481" s="62" t="s">
        <v>339</v>
      </c>
      <c r="D481" s="63">
        <v>60</v>
      </c>
      <c r="E481" s="63">
        <v>2</v>
      </c>
      <c r="F481" s="64" t="s">
        <v>917</v>
      </c>
      <c r="G481" s="65">
        <v>0.128</v>
      </c>
    </row>
    <row r="482" spans="1:7" ht="11.25">
      <c r="A482" s="61" t="s">
        <v>1277</v>
      </c>
      <c r="B482" s="62" t="s">
        <v>1103</v>
      </c>
      <c r="C482" s="62" t="s">
        <v>339</v>
      </c>
      <c r="D482" s="63">
        <v>185</v>
      </c>
      <c r="E482" s="63">
        <v>2</v>
      </c>
      <c r="F482" s="64" t="s">
        <v>1278</v>
      </c>
      <c r="G482" s="65">
        <v>0.38</v>
      </c>
    </row>
    <row r="483" spans="1:7" ht="11.25">
      <c r="A483" s="61" t="s">
        <v>1279</v>
      </c>
      <c r="B483" s="62" t="s">
        <v>940</v>
      </c>
      <c r="C483" s="62" t="s">
        <v>1487</v>
      </c>
      <c r="D483" s="63">
        <v>59</v>
      </c>
      <c r="E483" s="63">
        <v>2</v>
      </c>
      <c r="F483" s="64" t="s">
        <v>287</v>
      </c>
      <c r="G483" s="65">
        <v>0.109</v>
      </c>
    </row>
    <row r="484" spans="1:7" ht="11.25">
      <c r="A484" s="61" t="s">
        <v>1280</v>
      </c>
      <c r="B484" s="62" t="s">
        <v>940</v>
      </c>
      <c r="C484" s="62" t="s">
        <v>1487</v>
      </c>
      <c r="D484" s="63">
        <v>59</v>
      </c>
      <c r="E484" s="63">
        <v>2</v>
      </c>
      <c r="F484" s="64" t="s">
        <v>288</v>
      </c>
      <c r="G484" s="65">
        <v>0.098</v>
      </c>
    </row>
    <row r="485" spans="1:7" ht="11.25">
      <c r="A485" s="61" t="s">
        <v>1281</v>
      </c>
      <c r="B485" s="62" t="s">
        <v>914</v>
      </c>
      <c r="C485" s="62" t="s">
        <v>1487</v>
      </c>
      <c r="D485" s="63">
        <v>86</v>
      </c>
      <c r="E485" s="63">
        <v>2</v>
      </c>
      <c r="F485" s="64" t="s">
        <v>1282</v>
      </c>
      <c r="G485" s="65">
        <v>0.16</v>
      </c>
    </row>
    <row r="486" spans="1:7" ht="11.25">
      <c r="A486" s="61" t="s">
        <v>1283</v>
      </c>
      <c r="B486" s="62" t="s">
        <v>1091</v>
      </c>
      <c r="C486" s="62" t="s">
        <v>1547</v>
      </c>
      <c r="D486" s="63">
        <v>60</v>
      </c>
      <c r="E486" s="63">
        <v>3</v>
      </c>
      <c r="F486" s="64" t="s">
        <v>1284</v>
      </c>
      <c r="G486" s="65">
        <v>0.21</v>
      </c>
    </row>
    <row r="487" spans="1:7" ht="11.25">
      <c r="A487" s="61" t="s">
        <v>1285</v>
      </c>
      <c r="B487" s="62" t="s">
        <v>1094</v>
      </c>
      <c r="C487" s="62" t="s">
        <v>1531</v>
      </c>
      <c r="D487" s="63">
        <v>95</v>
      </c>
      <c r="E487" s="63">
        <v>3</v>
      </c>
      <c r="F487" s="64" t="s">
        <v>1530</v>
      </c>
      <c r="G487" s="65">
        <v>0.319</v>
      </c>
    </row>
    <row r="488" spans="1:7" ht="11.25">
      <c r="A488" s="61" t="s">
        <v>1532</v>
      </c>
      <c r="B488" s="62" t="s">
        <v>1094</v>
      </c>
      <c r="C488" s="62" t="s">
        <v>339</v>
      </c>
      <c r="D488" s="63">
        <v>95</v>
      </c>
      <c r="E488" s="63">
        <v>3</v>
      </c>
      <c r="F488" s="64" t="s">
        <v>1533</v>
      </c>
      <c r="G488" s="65">
        <v>0.38</v>
      </c>
    </row>
    <row r="489" spans="1:7" ht="11.25">
      <c r="A489" s="61" t="s">
        <v>1534</v>
      </c>
      <c r="B489" s="62" t="s">
        <v>1091</v>
      </c>
      <c r="C489" s="62" t="s">
        <v>1487</v>
      </c>
      <c r="D489" s="63">
        <v>60</v>
      </c>
      <c r="E489" s="63">
        <v>3</v>
      </c>
      <c r="F489" s="64" t="s">
        <v>1284</v>
      </c>
      <c r="G489" s="65">
        <v>0.179</v>
      </c>
    </row>
    <row r="490" spans="1:7" ht="11.25">
      <c r="A490" s="61" t="s">
        <v>1535</v>
      </c>
      <c r="B490" s="62" t="s">
        <v>1091</v>
      </c>
      <c r="C490" s="62" t="s">
        <v>339</v>
      </c>
      <c r="D490" s="63">
        <v>60</v>
      </c>
      <c r="E490" s="63">
        <v>3</v>
      </c>
      <c r="F490" s="64" t="s">
        <v>1284</v>
      </c>
      <c r="G490" s="65">
        <v>0.203</v>
      </c>
    </row>
    <row r="491" spans="1:7" ht="11.25">
      <c r="A491" s="61" t="s">
        <v>1536</v>
      </c>
      <c r="B491" s="62" t="s">
        <v>1103</v>
      </c>
      <c r="C491" s="62" t="s">
        <v>339</v>
      </c>
      <c r="D491" s="63">
        <v>185</v>
      </c>
      <c r="E491" s="63">
        <v>3</v>
      </c>
      <c r="F491" s="64" t="s">
        <v>1537</v>
      </c>
      <c r="G491" s="65">
        <v>0.585</v>
      </c>
    </row>
    <row r="492" spans="1:7" ht="11.25">
      <c r="A492" s="61" t="s">
        <v>1538</v>
      </c>
      <c r="B492" s="62" t="s">
        <v>940</v>
      </c>
      <c r="C492" s="62" t="s">
        <v>1487</v>
      </c>
      <c r="D492" s="63">
        <v>59</v>
      </c>
      <c r="E492" s="63">
        <v>3</v>
      </c>
      <c r="F492" s="64" t="s">
        <v>289</v>
      </c>
      <c r="G492" s="65">
        <v>0.167</v>
      </c>
    </row>
    <row r="493" spans="1:7" ht="11.25">
      <c r="A493" s="61" t="s">
        <v>1560</v>
      </c>
      <c r="B493" s="62" t="s">
        <v>1091</v>
      </c>
      <c r="C493" s="62" t="s">
        <v>1547</v>
      </c>
      <c r="D493" s="63">
        <v>60</v>
      </c>
      <c r="E493" s="63">
        <v>4</v>
      </c>
      <c r="F493" s="64" t="s">
        <v>1561</v>
      </c>
      <c r="G493" s="65">
        <v>0.246</v>
      </c>
    </row>
    <row r="494" spans="1:7" ht="11.25">
      <c r="A494" s="61" t="s">
        <v>1562</v>
      </c>
      <c r="B494" s="62" t="s">
        <v>1094</v>
      </c>
      <c r="C494" s="62" t="s">
        <v>1547</v>
      </c>
      <c r="D494" s="63">
        <v>95</v>
      </c>
      <c r="E494" s="63">
        <v>4</v>
      </c>
      <c r="F494" s="64" t="s">
        <v>1563</v>
      </c>
      <c r="G494" s="65">
        <v>0.414</v>
      </c>
    </row>
    <row r="495" spans="1:7" ht="11.25">
      <c r="A495" s="61" t="s">
        <v>1564</v>
      </c>
      <c r="B495" s="62" t="s">
        <v>1094</v>
      </c>
      <c r="C495" s="62" t="s">
        <v>1487</v>
      </c>
      <c r="D495" s="63">
        <v>95</v>
      </c>
      <c r="E495" s="63">
        <v>4</v>
      </c>
      <c r="F495" s="64" t="s">
        <v>1563</v>
      </c>
      <c r="G495" s="65">
        <v>0.346</v>
      </c>
    </row>
    <row r="496" spans="1:7" ht="11.25">
      <c r="A496" s="61" t="s">
        <v>1565</v>
      </c>
      <c r="B496" s="62" t="s">
        <v>1094</v>
      </c>
      <c r="C496" s="62" t="s">
        <v>339</v>
      </c>
      <c r="D496" s="63">
        <v>95</v>
      </c>
      <c r="E496" s="63">
        <v>4</v>
      </c>
      <c r="F496" s="64" t="s">
        <v>1563</v>
      </c>
      <c r="G496" s="65">
        <v>0.454</v>
      </c>
    </row>
    <row r="497" spans="1:7" ht="11.25">
      <c r="A497" s="61" t="s">
        <v>1566</v>
      </c>
      <c r="B497" s="62" t="s">
        <v>1091</v>
      </c>
      <c r="C497" s="62" t="s">
        <v>1487</v>
      </c>
      <c r="D497" s="63">
        <v>60</v>
      </c>
      <c r="E497" s="63">
        <v>4</v>
      </c>
      <c r="F497" s="64" t="s">
        <v>1561</v>
      </c>
      <c r="G497" s="65">
        <v>0.22</v>
      </c>
    </row>
    <row r="498" spans="1:7" ht="11.25">
      <c r="A498" s="61" t="s">
        <v>1567</v>
      </c>
      <c r="B498" s="62" t="s">
        <v>1091</v>
      </c>
      <c r="C498" s="62" t="s">
        <v>339</v>
      </c>
      <c r="D498" s="63">
        <v>60</v>
      </c>
      <c r="E498" s="63">
        <v>4</v>
      </c>
      <c r="F498" s="64" t="s">
        <v>1561</v>
      </c>
      <c r="G498" s="65">
        <v>0.256</v>
      </c>
    </row>
    <row r="499" spans="1:7" ht="11.25">
      <c r="A499" s="61" t="s">
        <v>1568</v>
      </c>
      <c r="B499" s="62" t="s">
        <v>1103</v>
      </c>
      <c r="C499" s="62" t="s">
        <v>339</v>
      </c>
      <c r="D499" s="63">
        <v>185</v>
      </c>
      <c r="E499" s="63">
        <v>4</v>
      </c>
      <c r="F499" s="64" t="s">
        <v>1569</v>
      </c>
      <c r="G499" s="65">
        <v>0.76</v>
      </c>
    </row>
    <row r="500" spans="1:7" ht="11.25">
      <c r="A500" s="61" t="s">
        <v>1570</v>
      </c>
      <c r="B500" s="62" t="s">
        <v>940</v>
      </c>
      <c r="C500" s="62" t="s">
        <v>1487</v>
      </c>
      <c r="D500" s="63">
        <v>59</v>
      </c>
      <c r="E500" s="63">
        <v>4</v>
      </c>
      <c r="F500" s="64" t="s">
        <v>290</v>
      </c>
      <c r="G500" s="65">
        <v>0.219</v>
      </c>
    </row>
    <row r="501" spans="1:7" ht="11.25">
      <c r="A501" s="61" t="s">
        <v>0</v>
      </c>
      <c r="B501" s="62" t="s">
        <v>914</v>
      </c>
      <c r="C501" s="62" t="s">
        <v>1487</v>
      </c>
      <c r="D501" s="63">
        <v>86</v>
      </c>
      <c r="E501" s="63">
        <v>4</v>
      </c>
      <c r="F501" s="64" t="s">
        <v>1</v>
      </c>
      <c r="G501" s="65">
        <v>0.32</v>
      </c>
    </row>
    <row r="502" spans="1:7" ht="11.25">
      <c r="A502" s="61" t="s">
        <v>2</v>
      </c>
      <c r="B502" s="62" t="s">
        <v>1094</v>
      </c>
      <c r="C502" s="62" t="s">
        <v>339</v>
      </c>
      <c r="D502" s="63">
        <v>95</v>
      </c>
      <c r="E502" s="63">
        <v>6</v>
      </c>
      <c r="F502" s="64" t="s">
        <v>3</v>
      </c>
      <c r="G502" s="65">
        <v>0.721</v>
      </c>
    </row>
    <row r="503" spans="1:7" ht="12" thickBot="1">
      <c r="A503" s="66" t="s">
        <v>4</v>
      </c>
      <c r="B503" s="67" t="s">
        <v>940</v>
      </c>
      <c r="C503" s="67" t="s">
        <v>1487</v>
      </c>
      <c r="D503" s="68">
        <v>59</v>
      </c>
      <c r="E503" s="68">
        <v>6</v>
      </c>
      <c r="F503" s="69" t="s">
        <v>291</v>
      </c>
      <c r="G503" s="70">
        <v>0.328</v>
      </c>
    </row>
    <row r="504" spans="1:7" ht="17.25" thickBot="1">
      <c r="A504" s="209" t="s">
        <v>5</v>
      </c>
      <c r="B504" s="210"/>
      <c r="C504" s="210"/>
      <c r="D504" s="210"/>
      <c r="E504" s="210"/>
      <c r="F504" s="210"/>
      <c r="G504" s="211"/>
    </row>
    <row r="505" spans="1:7" ht="11.25">
      <c r="A505" s="71" t="s">
        <v>6</v>
      </c>
      <c r="B505" s="72" t="s">
        <v>7</v>
      </c>
      <c r="C505" s="72" t="s">
        <v>339</v>
      </c>
      <c r="D505" s="73">
        <v>32</v>
      </c>
      <c r="E505" s="73">
        <v>1</v>
      </c>
      <c r="F505" s="74" t="s">
        <v>8</v>
      </c>
      <c r="G505" s="75">
        <v>0.031</v>
      </c>
    </row>
    <row r="506" spans="1:7" ht="11.25">
      <c r="A506" s="61" t="s">
        <v>9</v>
      </c>
      <c r="B506" s="62" t="s">
        <v>7</v>
      </c>
      <c r="C506" s="62" t="s">
        <v>339</v>
      </c>
      <c r="D506" s="63">
        <v>32</v>
      </c>
      <c r="E506" s="63">
        <v>2</v>
      </c>
      <c r="F506" s="64" t="s">
        <v>10</v>
      </c>
      <c r="G506" s="65">
        <v>0.062</v>
      </c>
    </row>
    <row r="507" spans="1:7" ht="11.25">
      <c r="A507" s="61" t="s">
        <v>11</v>
      </c>
      <c r="B507" s="62" t="s">
        <v>12</v>
      </c>
      <c r="C507" s="62" t="s">
        <v>339</v>
      </c>
      <c r="D507" s="63">
        <v>40</v>
      </c>
      <c r="E507" s="63">
        <v>1</v>
      </c>
      <c r="F507" s="64" t="s">
        <v>862</v>
      </c>
      <c r="G507" s="65">
        <v>0.035</v>
      </c>
    </row>
    <row r="508" spans="1:7" ht="11.25">
      <c r="A508" s="61" t="s">
        <v>863</v>
      </c>
      <c r="B508" s="62" t="s">
        <v>864</v>
      </c>
      <c r="C508" s="62" t="s">
        <v>339</v>
      </c>
      <c r="D508" s="63">
        <v>20</v>
      </c>
      <c r="E508" s="63">
        <v>1</v>
      </c>
      <c r="F508" s="64" t="s">
        <v>865</v>
      </c>
      <c r="G508" s="65">
        <v>0.02</v>
      </c>
    </row>
    <row r="509" spans="1:7" ht="11.25">
      <c r="A509" s="61" t="s">
        <v>866</v>
      </c>
      <c r="B509" s="62" t="s">
        <v>867</v>
      </c>
      <c r="C509" s="62" t="s">
        <v>339</v>
      </c>
      <c r="D509" s="63">
        <v>22</v>
      </c>
      <c r="E509" s="63">
        <v>1</v>
      </c>
      <c r="F509" s="64" t="s">
        <v>868</v>
      </c>
      <c r="G509" s="65">
        <v>0.02</v>
      </c>
    </row>
    <row r="510" spans="1:7" ht="11.25">
      <c r="A510" s="61" t="s">
        <v>869</v>
      </c>
      <c r="B510" s="62" t="s">
        <v>7</v>
      </c>
      <c r="C510" s="62" t="s">
        <v>339</v>
      </c>
      <c r="D510" s="63">
        <v>32</v>
      </c>
      <c r="E510" s="63">
        <v>1</v>
      </c>
      <c r="F510" s="64" t="s">
        <v>870</v>
      </c>
      <c r="G510" s="65">
        <v>0.04</v>
      </c>
    </row>
    <row r="511" spans="1:7" ht="11.25">
      <c r="A511" s="61" t="s">
        <v>871</v>
      </c>
      <c r="B511" s="62" t="s">
        <v>12</v>
      </c>
      <c r="C511" s="62" t="s">
        <v>339</v>
      </c>
      <c r="D511" s="63">
        <v>32</v>
      </c>
      <c r="E511" s="63">
        <v>1</v>
      </c>
      <c r="F511" s="64" t="s">
        <v>870</v>
      </c>
      <c r="G511" s="65">
        <v>0.042</v>
      </c>
    </row>
    <row r="512" spans="1:7" ht="11.25">
      <c r="A512" s="61" t="s">
        <v>872</v>
      </c>
      <c r="B512" s="62" t="s">
        <v>864</v>
      </c>
      <c r="C512" s="62" t="s">
        <v>339</v>
      </c>
      <c r="D512" s="63">
        <v>20</v>
      </c>
      <c r="E512" s="63">
        <v>1</v>
      </c>
      <c r="F512" s="64" t="s">
        <v>873</v>
      </c>
      <c r="G512" s="65">
        <v>0.025</v>
      </c>
    </row>
    <row r="513" spans="1:7" ht="11.25">
      <c r="A513" s="61" t="s">
        <v>874</v>
      </c>
      <c r="B513" s="62" t="s">
        <v>867</v>
      </c>
      <c r="C513" s="62" t="s">
        <v>339</v>
      </c>
      <c r="D513" s="63">
        <v>22</v>
      </c>
      <c r="E513" s="63">
        <v>1</v>
      </c>
      <c r="F513" s="64" t="s">
        <v>875</v>
      </c>
      <c r="G513" s="65">
        <v>0.026</v>
      </c>
    </row>
    <row r="514" spans="1:7" ht="12" thickBot="1">
      <c r="A514" s="66" t="s">
        <v>876</v>
      </c>
      <c r="B514" s="67" t="s">
        <v>867</v>
      </c>
      <c r="C514" s="67" t="s">
        <v>339</v>
      </c>
      <c r="D514" s="68">
        <v>22</v>
      </c>
      <c r="E514" s="68">
        <v>2</v>
      </c>
      <c r="F514" s="69" t="s">
        <v>1308</v>
      </c>
      <c r="G514" s="70">
        <v>0.052</v>
      </c>
    </row>
    <row r="515" spans="1:7" ht="17.25" thickBot="1">
      <c r="A515" s="209" t="s">
        <v>1309</v>
      </c>
      <c r="B515" s="210"/>
      <c r="C515" s="210"/>
      <c r="D515" s="210"/>
      <c r="E515" s="210"/>
      <c r="F515" s="210"/>
      <c r="G515" s="211"/>
    </row>
    <row r="516" spans="1:7" ht="11.25">
      <c r="A516" s="71" t="s">
        <v>1310</v>
      </c>
      <c r="B516" s="72" t="s">
        <v>1311</v>
      </c>
      <c r="C516" s="72" t="s">
        <v>1547</v>
      </c>
      <c r="D516" s="73">
        <v>35</v>
      </c>
      <c r="E516" s="73">
        <v>1</v>
      </c>
      <c r="F516" s="74" t="s">
        <v>1312</v>
      </c>
      <c r="G516" s="75">
        <v>0.043</v>
      </c>
    </row>
    <row r="517" spans="1:7" ht="11.25">
      <c r="A517" s="61" t="s">
        <v>1313</v>
      </c>
      <c r="B517" s="62" t="s">
        <v>1314</v>
      </c>
      <c r="C517" s="62" t="s">
        <v>1487</v>
      </c>
      <c r="D517" s="63">
        <v>32</v>
      </c>
      <c r="E517" s="63">
        <v>1</v>
      </c>
      <c r="F517" s="64" t="s">
        <v>1315</v>
      </c>
      <c r="G517" s="65">
        <v>0.031</v>
      </c>
    </row>
    <row r="518" spans="1:7" ht="11.25">
      <c r="A518" s="61" t="s">
        <v>978</v>
      </c>
      <c r="B518" s="62" t="s">
        <v>1314</v>
      </c>
      <c r="C518" s="62" t="s">
        <v>1487</v>
      </c>
      <c r="D518" s="63">
        <v>32</v>
      </c>
      <c r="E518" s="63">
        <v>1</v>
      </c>
      <c r="F518" s="64" t="s">
        <v>1290</v>
      </c>
      <c r="G518" s="65">
        <v>0.032</v>
      </c>
    </row>
    <row r="519" spans="1:7" ht="11.25">
      <c r="A519" s="61" t="s">
        <v>1291</v>
      </c>
      <c r="B519" s="62" t="s">
        <v>1314</v>
      </c>
      <c r="C519" s="62" t="s">
        <v>1487</v>
      </c>
      <c r="D519" s="63">
        <v>31</v>
      </c>
      <c r="E519" s="63">
        <v>1</v>
      </c>
      <c r="F519" s="64" t="s">
        <v>292</v>
      </c>
      <c r="G519" s="65">
        <v>0.027</v>
      </c>
    </row>
    <row r="520" spans="1:7" ht="11.25">
      <c r="A520" s="61" t="s">
        <v>1292</v>
      </c>
      <c r="B520" s="62" t="s">
        <v>1311</v>
      </c>
      <c r="C520" s="62" t="s">
        <v>1547</v>
      </c>
      <c r="D520" s="63">
        <v>35</v>
      </c>
      <c r="E520" s="63">
        <v>2</v>
      </c>
      <c r="F520" s="64" t="s">
        <v>1293</v>
      </c>
      <c r="G520" s="65">
        <v>0.072</v>
      </c>
    </row>
    <row r="521" spans="1:7" ht="11.25">
      <c r="A521" s="61" t="s">
        <v>1294</v>
      </c>
      <c r="B521" s="62" t="s">
        <v>1314</v>
      </c>
      <c r="C521" s="62" t="s">
        <v>1487</v>
      </c>
      <c r="D521" s="63">
        <v>32</v>
      </c>
      <c r="E521" s="63">
        <v>2</v>
      </c>
      <c r="F521" s="64" t="s">
        <v>1295</v>
      </c>
      <c r="G521" s="65">
        <v>0.059</v>
      </c>
    </row>
    <row r="522" spans="1:7" ht="11.25">
      <c r="A522" s="61" t="s">
        <v>1296</v>
      </c>
      <c r="B522" s="62" t="s">
        <v>1314</v>
      </c>
      <c r="C522" s="62" t="s">
        <v>1487</v>
      </c>
      <c r="D522" s="63">
        <v>32</v>
      </c>
      <c r="E522" s="63">
        <v>2</v>
      </c>
      <c r="F522" s="64" t="s">
        <v>1297</v>
      </c>
      <c r="G522" s="65">
        <v>0.056</v>
      </c>
    </row>
    <row r="523" spans="1:7" ht="11.25">
      <c r="A523" s="61" t="s">
        <v>1298</v>
      </c>
      <c r="B523" s="62" t="s">
        <v>1314</v>
      </c>
      <c r="C523" s="62" t="s">
        <v>1487</v>
      </c>
      <c r="D523" s="63">
        <v>32</v>
      </c>
      <c r="E523" s="63">
        <v>2</v>
      </c>
      <c r="F523" s="64" t="s">
        <v>1130</v>
      </c>
      <c r="G523" s="65">
        <v>0.051</v>
      </c>
    </row>
    <row r="524" spans="1:7" ht="11.25">
      <c r="A524" s="61" t="s">
        <v>1131</v>
      </c>
      <c r="B524" s="62" t="s">
        <v>1314</v>
      </c>
      <c r="C524" s="62" t="s">
        <v>1487</v>
      </c>
      <c r="D524" s="63">
        <v>32</v>
      </c>
      <c r="E524" s="63">
        <v>2</v>
      </c>
      <c r="F524" s="64" t="s">
        <v>1132</v>
      </c>
      <c r="G524" s="65">
        <v>0.065</v>
      </c>
    </row>
    <row r="525" spans="1:7" ht="11.25">
      <c r="A525" s="61" t="s">
        <v>1133</v>
      </c>
      <c r="B525" s="62" t="s">
        <v>1314</v>
      </c>
      <c r="C525" s="62" t="s">
        <v>1487</v>
      </c>
      <c r="D525" s="63">
        <v>32</v>
      </c>
      <c r="E525" s="63">
        <v>2</v>
      </c>
      <c r="F525" s="64" t="s">
        <v>1134</v>
      </c>
      <c r="G525" s="65">
        <v>0.052</v>
      </c>
    </row>
    <row r="526" spans="1:7" ht="11.25">
      <c r="A526" s="61" t="s">
        <v>1135</v>
      </c>
      <c r="B526" s="62" t="s">
        <v>1314</v>
      </c>
      <c r="C526" s="62" t="s">
        <v>1487</v>
      </c>
      <c r="D526" s="63">
        <v>32</v>
      </c>
      <c r="E526" s="63">
        <v>2</v>
      </c>
      <c r="F526" s="64" t="s">
        <v>450</v>
      </c>
      <c r="G526" s="65">
        <v>0.06</v>
      </c>
    </row>
    <row r="527" spans="1:7" ht="11.25">
      <c r="A527" s="61" t="s">
        <v>451</v>
      </c>
      <c r="B527" s="62" t="s">
        <v>1314</v>
      </c>
      <c r="C527" s="62" t="s">
        <v>1487</v>
      </c>
      <c r="D527" s="63">
        <v>32</v>
      </c>
      <c r="E527" s="63">
        <v>2</v>
      </c>
      <c r="F527" s="64" t="s">
        <v>452</v>
      </c>
      <c r="G527" s="65">
        <v>0.059</v>
      </c>
    </row>
    <row r="528" spans="1:7" ht="11.25">
      <c r="A528" s="61" t="s">
        <v>453</v>
      </c>
      <c r="B528" s="62" t="s">
        <v>1314</v>
      </c>
      <c r="C528" s="62" t="s">
        <v>1487</v>
      </c>
      <c r="D528" s="63">
        <v>31</v>
      </c>
      <c r="E528" s="63">
        <v>2</v>
      </c>
      <c r="F528" s="64" t="s">
        <v>293</v>
      </c>
      <c r="G528" s="65">
        <v>0.054</v>
      </c>
    </row>
    <row r="529" spans="1:7" ht="11.25">
      <c r="A529" s="61" t="s">
        <v>454</v>
      </c>
      <c r="B529" s="62" t="s">
        <v>1311</v>
      </c>
      <c r="C529" s="62" t="s">
        <v>1547</v>
      </c>
      <c r="D529" s="63">
        <v>35</v>
      </c>
      <c r="E529" s="63">
        <v>3</v>
      </c>
      <c r="F529" s="64" t="s">
        <v>455</v>
      </c>
      <c r="G529" s="65">
        <v>0.115</v>
      </c>
    </row>
    <row r="530" spans="1:7" ht="11.25">
      <c r="A530" s="61" t="s">
        <v>456</v>
      </c>
      <c r="B530" s="62" t="s">
        <v>1314</v>
      </c>
      <c r="C530" s="62" t="s">
        <v>1487</v>
      </c>
      <c r="D530" s="63">
        <v>32</v>
      </c>
      <c r="E530" s="63">
        <v>3</v>
      </c>
      <c r="F530" s="64" t="s">
        <v>457</v>
      </c>
      <c r="G530" s="65">
        <v>0.089</v>
      </c>
    </row>
    <row r="531" spans="1:7" ht="12" thickBot="1">
      <c r="A531" s="66" t="s">
        <v>458</v>
      </c>
      <c r="B531" s="67" t="s">
        <v>1314</v>
      </c>
      <c r="C531" s="67" t="s">
        <v>1487</v>
      </c>
      <c r="D531" s="68">
        <v>32</v>
      </c>
      <c r="E531" s="68">
        <v>3</v>
      </c>
      <c r="F531" s="69" t="s">
        <v>459</v>
      </c>
      <c r="G531" s="70">
        <v>0.078</v>
      </c>
    </row>
    <row r="532" spans="1:7" ht="17.25" thickBot="1">
      <c r="A532" s="209" t="s">
        <v>460</v>
      </c>
      <c r="B532" s="210"/>
      <c r="C532" s="210"/>
      <c r="D532" s="210"/>
      <c r="E532" s="210"/>
      <c r="F532" s="210"/>
      <c r="G532" s="211"/>
    </row>
    <row r="533" spans="1:7" ht="11.25">
      <c r="A533" s="71" t="s">
        <v>472</v>
      </c>
      <c r="B533" s="72" t="s">
        <v>473</v>
      </c>
      <c r="C533" s="72"/>
      <c r="D533" s="73">
        <v>42</v>
      </c>
      <c r="E533" s="73">
        <v>1</v>
      </c>
      <c r="F533" s="74" t="s">
        <v>474</v>
      </c>
      <c r="G533" s="75">
        <v>0.042</v>
      </c>
    </row>
    <row r="534" spans="1:7" ht="11.25">
      <c r="A534" s="61" t="s">
        <v>475</v>
      </c>
      <c r="B534" s="62" t="s">
        <v>476</v>
      </c>
      <c r="C534" s="62"/>
      <c r="D534" s="63">
        <v>45</v>
      </c>
      <c r="E534" s="63">
        <v>1</v>
      </c>
      <c r="F534" s="64" t="s">
        <v>477</v>
      </c>
      <c r="G534" s="65">
        <v>0.045</v>
      </c>
    </row>
    <row r="535" spans="1:7" ht="11.25">
      <c r="A535" s="61" t="s">
        <v>478</v>
      </c>
      <c r="B535" s="62" t="s">
        <v>476</v>
      </c>
      <c r="C535" s="62"/>
      <c r="D535" s="63">
        <v>45</v>
      </c>
      <c r="E535" s="63">
        <v>2</v>
      </c>
      <c r="F535" s="64" t="s">
        <v>479</v>
      </c>
      <c r="G535" s="65">
        <v>0.09</v>
      </c>
    </row>
    <row r="536" spans="1:7" ht="11.25">
      <c r="A536" s="61" t="s">
        <v>480</v>
      </c>
      <c r="B536" s="62" t="s">
        <v>481</v>
      </c>
      <c r="C536" s="62"/>
      <c r="D536" s="63">
        <v>50</v>
      </c>
      <c r="E536" s="63">
        <v>1</v>
      </c>
      <c r="F536" s="64" t="s">
        <v>482</v>
      </c>
      <c r="G536" s="65">
        <v>0.05</v>
      </c>
    </row>
    <row r="537" spans="1:7" ht="11.25">
      <c r="A537" s="61" t="s">
        <v>1152</v>
      </c>
      <c r="B537" s="62" t="s">
        <v>1153</v>
      </c>
      <c r="C537" s="62"/>
      <c r="D537" s="63">
        <v>50</v>
      </c>
      <c r="E537" s="63">
        <v>1</v>
      </c>
      <c r="F537" s="64" t="s">
        <v>1154</v>
      </c>
      <c r="G537" s="65">
        <v>0.06</v>
      </c>
    </row>
    <row r="538" spans="1:7" ht="11.25">
      <c r="A538" s="61" t="s">
        <v>483</v>
      </c>
      <c r="B538" s="62" t="s">
        <v>481</v>
      </c>
      <c r="C538" s="62"/>
      <c r="D538" s="63">
        <v>50</v>
      </c>
      <c r="E538" s="63">
        <v>2</v>
      </c>
      <c r="F538" s="64" t="s">
        <v>484</v>
      </c>
      <c r="G538" s="65">
        <v>0.1</v>
      </c>
    </row>
    <row r="539" spans="1:7" ht="11.25">
      <c r="A539" s="61" t="s">
        <v>488</v>
      </c>
      <c r="B539" s="62" t="s">
        <v>489</v>
      </c>
      <c r="C539" s="62"/>
      <c r="D539" s="63">
        <v>52</v>
      </c>
      <c r="E539" s="63">
        <v>1</v>
      </c>
      <c r="F539" s="64" t="s">
        <v>490</v>
      </c>
      <c r="G539" s="65">
        <v>0.052</v>
      </c>
    </row>
    <row r="540" spans="1:7" ht="11.25">
      <c r="A540" s="61" t="s">
        <v>491</v>
      </c>
      <c r="B540" s="62" t="s">
        <v>492</v>
      </c>
      <c r="C540" s="62"/>
      <c r="D540" s="63">
        <v>55</v>
      </c>
      <c r="E540" s="63">
        <v>1</v>
      </c>
      <c r="F540" s="64" t="s">
        <v>493</v>
      </c>
      <c r="G540" s="65">
        <v>0.055</v>
      </c>
    </row>
    <row r="541" spans="1:7" ht="11.25">
      <c r="A541" s="61" t="s">
        <v>494</v>
      </c>
      <c r="B541" s="62" t="s">
        <v>492</v>
      </c>
      <c r="C541" s="62"/>
      <c r="D541" s="63">
        <v>55</v>
      </c>
      <c r="E541" s="63">
        <v>2</v>
      </c>
      <c r="F541" s="64" t="s">
        <v>495</v>
      </c>
      <c r="G541" s="65">
        <v>0.11</v>
      </c>
    </row>
    <row r="542" spans="1:7" ht="11.25">
      <c r="A542" s="61" t="s">
        <v>496</v>
      </c>
      <c r="B542" s="62" t="s">
        <v>497</v>
      </c>
      <c r="C542" s="62"/>
      <c r="D542" s="63">
        <v>60</v>
      </c>
      <c r="E542" s="63">
        <v>1</v>
      </c>
      <c r="F542" s="64" t="s">
        <v>498</v>
      </c>
      <c r="G542" s="65">
        <v>0.06</v>
      </c>
    </row>
    <row r="543" spans="1:7" ht="11.25">
      <c r="A543" s="61" t="s">
        <v>1139</v>
      </c>
      <c r="B543" s="62" t="s">
        <v>1140</v>
      </c>
      <c r="C543" s="62"/>
      <c r="D543" s="63">
        <v>72</v>
      </c>
      <c r="E543" s="63">
        <v>1</v>
      </c>
      <c r="F543" s="64" t="s">
        <v>1141</v>
      </c>
      <c r="G543" s="65">
        <v>0.072</v>
      </c>
    </row>
    <row r="544" spans="1:7" ht="11.25">
      <c r="A544" s="61" t="s">
        <v>1142</v>
      </c>
      <c r="B544" s="62" t="s">
        <v>1143</v>
      </c>
      <c r="C544" s="62"/>
      <c r="D544" s="63">
        <v>75</v>
      </c>
      <c r="E544" s="63">
        <v>1</v>
      </c>
      <c r="F544" s="64" t="s">
        <v>1144</v>
      </c>
      <c r="G544" s="65">
        <v>0.075</v>
      </c>
    </row>
    <row r="545" spans="1:7" ht="11.25">
      <c r="A545" s="61" t="s">
        <v>1145</v>
      </c>
      <c r="B545" s="62" t="s">
        <v>1143</v>
      </c>
      <c r="C545" s="62"/>
      <c r="D545" s="63">
        <v>75</v>
      </c>
      <c r="E545" s="63">
        <v>2</v>
      </c>
      <c r="F545" s="64" t="s">
        <v>1146</v>
      </c>
      <c r="G545" s="65">
        <v>0.15</v>
      </c>
    </row>
    <row r="546" spans="1:7" ht="11.25">
      <c r="A546" s="61" t="s">
        <v>1147</v>
      </c>
      <c r="B546" s="62" t="s">
        <v>1148</v>
      </c>
      <c r="C546" s="62"/>
      <c r="D546" s="63">
        <v>90</v>
      </c>
      <c r="E546" s="63">
        <v>1</v>
      </c>
      <c r="F546" s="64" t="s">
        <v>1149</v>
      </c>
      <c r="G546" s="65">
        <v>0.09</v>
      </c>
    </row>
    <row r="547" spans="1:7" ht="11.25">
      <c r="A547" s="61" t="s">
        <v>1150</v>
      </c>
      <c r="B547" s="62" t="s">
        <v>1148</v>
      </c>
      <c r="C547" s="62"/>
      <c r="D547" s="63">
        <v>90</v>
      </c>
      <c r="E547" s="63">
        <v>2</v>
      </c>
      <c r="F547" s="64" t="s">
        <v>1151</v>
      </c>
      <c r="G547" s="65">
        <v>0.18</v>
      </c>
    </row>
    <row r="548" spans="1:7" ht="11.25">
      <c r="A548" s="61" t="s">
        <v>461</v>
      </c>
      <c r="B548" s="62" t="s">
        <v>462</v>
      </c>
      <c r="C548" s="62"/>
      <c r="D548" s="63">
        <v>100</v>
      </c>
      <c r="E548" s="63">
        <v>1</v>
      </c>
      <c r="F548" s="64" t="s">
        <v>463</v>
      </c>
      <c r="G548" s="65">
        <v>0.1</v>
      </c>
    </row>
    <row r="549" spans="1:7" ht="11.25">
      <c r="A549" s="61" t="s">
        <v>464</v>
      </c>
      <c r="B549" s="62" t="s">
        <v>465</v>
      </c>
      <c r="C549" s="62"/>
      <c r="D549" s="63">
        <v>150</v>
      </c>
      <c r="E549" s="63">
        <v>1</v>
      </c>
      <c r="F549" s="64" t="s">
        <v>466</v>
      </c>
      <c r="G549" s="65">
        <v>0.15</v>
      </c>
    </row>
    <row r="550" spans="1:7" ht="11.25">
      <c r="A550" s="61" t="s">
        <v>467</v>
      </c>
      <c r="B550" s="62" t="s">
        <v>465</v>
      </c>
      <c r="C550" s="62"/>
      <c r="D550" s="63">
        <v>150</v>
      </c>
      <c r="E550" s="63">
        <v>2</v>
      </c>
      <c r="F550" s="64" t="s">
        <v>468</v>
      </c>
      <c r="G550" s="65">
        <v>0.3</v>
      </c>
    </row>
    <row r="551" spans="1:7" ht="11.25">
      <c r="A551" s="61" t="s">
        <v>469</v>
      </c>
      <c r="B551" s="62" t="s">
        <v>470</v>
      </c>
      <c r="C551" s="62"/>
      <c r="D551" s="63">
        <v>300</v>
      </c>
      <c r="E551" s="63">
        <v>1</v>
      </c>
      <c r="F551" s="64" t="s">
        <v>471</v>
      </c>
      <c r="G551" s="65">
        <v>0.3</v>
      </c>
    </row>
    <row r="552" spans="1:7" ht="12" thickBot="1">
      <c r="A552" s="66" t="s">
        <v>485</v>
      </c>
      <c r="B552" s="67" t="s">
        <v>486</v>
      </c>
      <c r="C552" s="67"/>
      <c r="D552" s="68">
        <v>500</v>
      </c>
      <c r="E552" s="68">
        <v>1</v>
      </c>
      <c r="F552" s="69" t="s">
        <v>487</v>
      </c>
      <c r="G552" s="70">
        <v>0.5</v>
      </c>
    </row>
    <row r="553" spans="1:7" ht="17.25" thickBot="1">
      <c r="A553" s="209" t="s">
        <v>1155</v>
      </c>
      <c r="B553" s="210"/>
      <c r="C553" s="210"/>
      <c r="D553" s="210"/>
      <c r="E553" s="210"/>
      <c r="F553" s="210"/>
      <c r="G553" s="211"/>
    </row>
    <row r="554" spans="1:7" ht="11.25">
      <c r="A554" s="71" t="s">
        <v>1174</v>
      </c>
      <c r="B554" s="72" t="s">
        <v>1175</v>
      </c>
      <c r="C554" s="72"/>
      <c r="D554" s="73">
        <v>35</v>
      </c>
      <c r="E554" s="73">
        <v>1</v>
      </c>
      <c r="F554" s="74" t="s">
        <v>1176</v>
      </c>
      <c r="G554" s="75">
        <v>0.046</v>
      </c>
    </row>
    <row r="555" spans="1:7" ht="11.25">
      <c r="A555" s="61" t="s">
        <v>1183</v>
      </c>
      <c r="B555" s="62" t="s">
        <v>1184</v>
      </c>
      <c r="C555" s="62"/>
      <c r="D555" s="63">
        <v>50</v>
      </c>
      <c r="E555" s="63">
        <v>1</v>
      </c>
      <c r="F555" s="64" t="s">
        <v>1185</v>
      </c>
      <c r="G555" s="65">
        <v>0.066</v>
      </c>
    </row>
    <row r="556" spans="1:7" ht="11.25">
      <c r="A556" s="61" t="s">
        <v>1186</v>
      </c>
      <c r="B556" s="62" t="s">
        <v>1187</v>
      </c>
      <c r="C556" s="62"/>
      <c r="D556" s="63">
        <v>70</v>
      </c>
      <c r="E556" s="63">
        <v>1</v>
      </c>
      <c r="F556" s="64" t="s">
        <v>1188</v>
      </c>
      <c r="G556" s="65">
        <v>0.095</v>
      </c>
    </row>
    <row r="557" spans="1:7" ht="11.25">
      <c r="A557" s="61" t="s">
        <v>1156</v>
      </c>
      <c r="B557" s="62" t="s">
        <v>1157</v>
      </c>
      <c r="C557" s="62"/>
      <c r="D557" s="63">
        <v>100</v>
      </c>
      <c r="E557" s="63">
        <v>1</v>
      </c>
      <c r="F557" s="64" t="s">
        <v>1158</v>
      </c>
      <c r="G557" s="65">
        <v>0.138</v>
      </c>
    </row>
    <row r="558" spans="1:7" ht="11.25">
      <c r="A558" s="61" t="s">
        <v>1162</v>
      </c>
      <c r="B558" s="62" t="s">
        <v>1163</v>
      </c>
      <c r="C558" s="62"/>
      <c r="D558" s="63">
        <v>150</v>
      </c>
      <c r="E558" s="63">
        <v>1</v>
      </c>
      <c r="F558" s="64" t="s">
        <v>1164</v>
      </c>
      <c r="G558" s="65">
        <v>0.188</v>
      </c>
    </row>
    <row r="559" spans="1:7" ht="11.25">
      <c r="A559" s="61" t="s">
        <v>1165</v>
      </c>
      <c r="B559" s="62" t="s">
        <v>1166</v>
      </c>
      <c r="C559" s="62"/>
      <c r="D559" s="63">
        <v>200</v>
      </c>
      <c r="E559" s="63">
        <v>1</v>
      </c>
      <c r="F559" s="64" t="s">
        <v>1167</v>
      </c>
      <c r="G559" s="65">
        <v>0.25</v>
      </c>
    </row>
    <row r="560" spans="1:7" ht="11.25">
      <c r="A560" s="61" t="s">
        <v>1168</v>
      </c>
      <c r="B560" s="62" t="s">
        <v>1169</v>
      </c>
      <c r="C560" s="62"/>
      <c r="D560" s="63">
        <v>250</v>
      </c>
      <c r="E560" s="63">
        <v>1</v>
      </c>
      <c r="F560" s="64" t="s">
        <v>1170</v>
      </c>
      <c r="G560" s="65">
        <v>0.295</v>
      </c>
    </row>
    <row r="561" spans="1:7" ht="11.25">
      <c r="A561" s="61" t="s">
        <v>1171</v>
      </c>
      <c r="B561" s="62" t="s">
        <v>1172</v>
      </c>
      <c r="C561" s="62"/>
      <c r="D561" s="63">
        <v>310</v>
      </c>
      <c r="E561" s="63">
        <v>1</v>
      </c>
      <c r="F561" s="64" t="s">
        <v>1173</v>
      </c>
      <c r="G561" s="65">
        <v>0.365</v>
      </c>
    </row>
    <row r="562" spans="1:7" ht="11.25">
      <c r="A562" s="61" t="s">
        <v>1177</v>
      </c>
      <c r="B562" s="62" t="s">
        <v>1178</v>
      </c>
      <c r="C562" s="62"/>
      <c r="D562" s="63">
        <v>360</v>
      </c>
      <c r="E562" s="63">
        <v>1</v>
      </c>
      <c r="F562" s="64" t="s">
        <v>1179</v>
      </c>
      <c r="G562" s="65">
        <v>0.414</v>
      </c>
    </row>
    <row r="563" spans="1:7" ht="11.25">
      <c r="A563" s="61" t="s">
        <v>1180</v>
      </c>
      <c r="B563" s="62" t="s">
        <v>1181</v>
      </c>
      <c r="C563" s="62"/>
      <c r="D563" s="63">
        <v>400</v>
      </c>
      <c r="E563" s="63">
        <v>1</v>
      </c>
      <c r="F563" s="64" t="s">
        <v>1182</v>
      </c>
      <c r="G563" s="65">
        <v>0.465</v>
      </c>
    </row>
    <row r="564" spans="1:7" ht="12" thickBot="1">
      <c r="A564" s="66" t="s">
        <v>1159</v>
      </c>
      <c r="B564" s="67" t="s">
        <v>1160</v>
      </c>
      <c r="C564" s="67"/>
      <c r="D564" s="68">
        <v>1000</v>
      </c>
      <c r="E564" s="68">
        <v>1</v>
      </c>
      <c r="F564" s="69" t="s">
        <v>1161</v>
      </c>
      <c r="G564" s="70">
        <v>1.1</v>
      </c>
    </row>
    <row r="565" spans="1:7" ht="17.25" thickBot="1">
      <c r="A565" s="209" t="s">
        <v>1136</v>
      </c>
      <c r="B565" s="210"/>
      <c r="C565" s="210"/>
      <c r="D565" s="210"/>
      <c r="E565" s="210"/>
      <c r="F565" s="210"/>
      <c r="G565" s="211"/>
    </row>
    <row r="566" spans="1:7" ht="11.25">
      <c r="A566" s="71" t="s">
        <v>1426</v>
      </c>
      <c r="B566" s="72" t="s">
        <v>1427</v>
      </c>
      <c r="C566" s="72"/>
      <c r="D566" s="73">
        <v>7.5</v>
      </c>
      <c r="E566" s="73">
        <v>1</v>
      </c>
      <c r="F566" s="74" t="s">
        <v>1429</v>
      </c>
      <c r="G566" s="75">
        <v>0.008</v>
      </c>
    </row>
    <row r="567" spans="1:7" ht="11.25">
      <c r="A567" s="61" t="s">
        <v>1430</v>
      </c>
      <c r="B567" s="62" t="s">
        <v>1427</v>
      </c>
      <c r="C567" s="62"/>
      <c r="D567" s="63">
        <v>7.5</v>
      </c>
      <c r="E567" s="63">
        <v>2</v>
      </c>
      <c r="F567" s="64" t="s">
        <v>1431</v>
      </c>
      <c r="G567" s="65">
        <v>0.015</v>
      </c>
    </row>
    <row r="568" spans="1:7" ht="11.25">
      <c r="A568" s="61" t="s">
        <v>984</v>
      </c>
      <c r="B568" s="62" t="s">
        <v>985</v>
      </c>
      <c r="C568" s="62"/>
      <c r="D568" s="63">
        <v>15</v>
      </c>
      <c r="E568" s="63">
        <v>1</v>
      </c>
      <c r="F568" s="64" t="s">
        <v>986</v>
      </c>
      <c r="G568" s="65">
        <v>0.015</v>
      </c>
    </row>
    <row r="569" spans="1:7" ht="11.25">
      <c r="A569" s="61" t="s">
        <v>987</v>
      </c>
      <c r="B569" s="62" t="s">
        <v>985</v>
      </c>
      <c r="C569" s="62"/>
      <c r="D569" s="63">
        <v>15</v>
      </c>
      <c r="E569" s="63">
        <v>2</v>
      </c>
      <c r="F569" s="64" t="s">
        <v>988</v>
      </c>
      <c r="G569" s="65">
        <v>0.03</v>
      </c>
    </row>
    <row r="570" spans="1:7" ht="11.25">
      <c r="A570" s="61" t="s">
        <v>1006</v>
      </c>
      <c r="B570" s="62" t="s">
        <v>1007</v>
      </c>
      <c r="C570" s="62"/>
      <c r="D570" s="63">
        <v>20</v>
      </c>
      <c r="E570" s="63">
        <v>1</v>
      </c>
      <c r="F570" s="64" t="s">
        <v>1008</v>
      </c>
      <c r="G570" s="65">
        <v>0.02</v>
      </c>
    </row>
    <row r="571" spans="1:7" ht="11.25">
      <c r="A571" s="61" t="s">
        <v>1009</v>
      </c>
      <c r="B571" s="62" t="s">
        <v>1007</v>
      </c>
      <c r="C571" s="62"/>
      <c r="D571" s="63">
        <v>20</v>
      </c>
      <c r="E571" s="63">
        <v>2</v>
      </c>
      <c r="F571" s="64" t="s">
        <v>1010</v>
      </c>
      <c r="G571" s="65">
        <v>0.04</v>
      </c>
    </row>
    <row r="572" spans="1:7" ht="11.25">
      <c r="A572" s="61" t="s">
        <v>1022</v>
      </c>
      <c r="B572" s="62" t="s">
        <v>1023</v>
      </c>
      <c r="C572" s="62"/>
      <c r="D572" s="63">
        <v>25</v>
      </c>
      <c r="E572" s="63">
        <v>1</v>
      </c>
      <c r="F572" s="64" t="s">
        <v>1024</v>
      </c>
      <c r="G572" s="65">
        <v>0.025</v>
      </c>
    </row>
    <row r="573" spans="1:7" ht="11.25">
      <c r="A573" s="61" t="s">
        <v>1025</v>
      </c>
      <c r="B573" s="62" t="s">
        <v>1023</v>
      </c>
      <c r="C573" s="62"/>
      <c r="D573" s="63">
        <v>25</v>
      </c>
      <c r="E573" s="63">
        <v>2</v>
      </c>
      <c r="F573" s="64" t="s">
        <v>1026</v>
      </c>
      <c r="G573" s="65">
        <v>0.05</v>
      </c>
    </row>
    <row r="574" spans="1:7" ht="11.25">
      <c r="A574" s="61" t="s">
        <v>1027</v>
      </c>
      <c r="B574" s="62" t="s">
        <v>1023</v>
      </c>
      <c r="C574" s="62"/>
      <c r="D574" s="63">
        <v>25</v>
      </c>
      <c r="E574" s="63">
        <v>4</v>
      </c>
      <c r="F574" s="64" t="s">
        <v>1028</v>
      </c>
      <c r="G574" s="65">
        <v>0.1</v>
      </c>
    </row>
    <row r="575" spans="1:7" ht="11.25">
      <c r="A575" s="61" t="s">
        <v>1035</v>
      </c>
      <c r="B575" s="62" t="s">
        <v>1036</v>
      </c>
      <c r="C575" s="62"/>
      <c r="D575" s="63">
        <v>34</v>
      </c>
      <c r="E575" s="63">
        <v>1</v>
      </c>
      <c r="F575" s="64" t="s">
        <v>1037</v>
      </c>
      <c r="G575" s="65">
        <v>0.034</v>
      </c>
    </row>
    <row r="576" spans="1:7" ht="11.25">
      <c r="A576" s="61" t="s">
        <v>1051</v>
      </c>
      <c r="B576" s="62" t="s">
        <v>1052</v>
      </c>
      <c r="C576" s="62"/>
      <c r="D576" s="63">
        <v>34</v>
      </c>
      <c r="E576" s="63">
        <v>1</v>
      </c>
      <c r="F576" s="64" t="s">
        <v>1053</v>
      </c>
      <c r="G576" s="65">
        <v>0.034</v>
      </c>
    </row>
    <row r="577" spans="1:7" ht="11.25">
      <c r="A577" s="61" t="s">
        <v>1054</v>
      </c>
      <c r="B577" s="62" t="s">
        <v>1055</v>
      </c>
      <c r="C577" s="62"/>
      <c r="D577" s="63">
        <v>34</v>
      </c>
      <c r="E577" s="63">
        <v>1</v>
      </c>
      <c r="F577" s="64" t="s">
        <v>1066</v>
      </c>
      <c r="G577" s="65">
        <v>0.034</v>
      </c>
    </row>
    <row r="578" spans="1:7" ht="11.25">
      <c r="A578" s="61" t="s">
        <v>1038</v>
      </c>
      <c r="B578" s="62" t="s">
        <v>1036</v>
      </c>
      <c r="C578" s="62"/>
      <c r="D578" s="63">
        <v>34</v>
      </c>
      <c r="E578" s="63">
        <v>2</v>
      </c>
      <c r="F578" s="64" t="s">
        <v>1039</v>
      </c>
      <c r="G578" s="65">
        <v>0.068</v>
      </c>
    </row>
    <row r="579" spans="1:7" ht="11.25">
      <c r="A579" s="61" t="s">
        <v>1040</v>
      </c>
      <c r="B579" s="62" t="s">
        <v>1041</v>
      </c>
      <c r="C579" s="62"/>
      <c r="D579" s="63">
        <v>36</v>
      </c>
      <c r="E579" s="63">
        <v>1</v>
      </c>
      <c r="F579" s="64" t="s">
        <v>1042</v>
      </c>
      <c r="G579" s="65">
        <v>0.036</v>
      </c>
    </row>
    <row r="580" spans="1:7" ht="11.25">
      <c r="A580" s="61" t="s">
        <v>1043</v>
      </c>
      <c r="B580" s="62" t="s">
        <v>1044</v>
      </c>
      <c r="C580" s="62"/>
      <c r="D580" s="63">
        <v>40</v>
      </c>
      <c r="E580" s="63">
        <v>1</v>
      </c>
      <c r="F580" s="64" t="s">
        <v>1045</v>
      </c>
      <c r="G580" s="65">
        <v>0.04</v>
      </c>
    </row>
    <row r="581" spans="1:7" ht="11.25">
      <c r="A581" s="61" t="s">
        <v>1046</v>
      </c>
      <c r="B581" s="62" t="s">
        <v>1044</v>
      </c>
      <c r="C581" s="62"/>
      <c r="D581" s="63">
        <v>40</v>
      </c>
      <c r="E581" s="63">
        <v>2</v>
      </c>
      <c r="F581" s="64" t="s">
        <v>1047</v>
      </c>
      <c r="G581" s="65">
        <v>0.08</v>
      </c>
    </row>
    <row r="582" spans="1:7" ht="11.25">
      <c r="A582" s="61" t="s">
        <v>1067</v>
      </c>
      <c r="B582" s="62" t="s">
        <v>1105</v>
      </c>
      <c r="C582" s="62"/>
      <c r="D582" s="63">
        <v>42</v>
      </c>
      <c r="E582" s="63">
        <v>1</v>
      </c>
      <c r="F582" s="64" t="s">
        <v>1106</v>
      </c>
      <c r="G582" s="65">
        <v>0.042</v>
      </c>
    </row>
    <row r="583" spans="1:7" ht="11.25">
      <c r="A583" s="61" t="s">
        <v>1368</v>
      </c>
      <c r="B583" s="62" t="s">
        <v>1369</v>
      </c>
      <c r="C583" s="62"/>
      <c r="D583" s="63">
        <v>45</v>
      </c>
      <c r="E583" s="63">
        <v>1</v>
      </c>
      <c r="F583" s="64" t="s">
        <v>1370</v>
      </c>
      <c r="G583" s="65">
        <v>0.045</v>
      </c>
    </row>
    <row r="584" spans="1:7" ht="11.25">
      <c r="A584" s="61" t="s">
        <v>1371</v>
      </c>
      <c r="B584" s="62" t="s">
        <v>1372</v>
      </c>
      <c r="C584" s="62"/>
      <c r="D584" s="63">
        <v>50</v>
      </c>
      <c r="E584" s="63">
        <v>1</v>
      </c>
      <c r="F584" s="64" t="s">
        <v>1373</v>
      </c>
      <c r="G584" s="65">
        <v>0.05</v>
      </c>
    </row>
    <row r="585" spans="1:7" ht="11.25">
      <c r="A585" s="61" t="s">
        <v>1374</v>
      </c>
      <c r="B585" s="62" t="s">
        <v>1372</v>
      </c>
      <c r="C585" s="62"/>
      <c r="D585" s="63">
        <v>50</v>
      </c>
      <c r="E585" s="63">
        <v>2</v>
      </c>
      <c r="F585" s="64" t="s">
        <v>1375</v>
      </c>
      <c r="G585" s="65">
        <v>0.1</v>
      </c>
    </row>
    <row r="586" spans="1:7" ht="11.25">
      <c r="A586" s="61" t="s">
        <v>1379</v>
      </c>
      <c r="B586" s="62" t="s">
        <v>1380</v>
      </c>
      <c r="C586" s="62"/>
      <c r="D586" s="63">
        <v>52</v>
      </c>
      <c r="E586" s="63">
        <v>1</v>
      </c>
      <c r="F586" s="64" t="s">
        <v>1381</v>
      </c>
      <c r="G586" s="65">
        <v>0.052</v>
      </c>
    </row>
    <row r="587" spans="1:7" ht="11.25">
      <c r="A587" s="61" t="s">
        <v>1405</v>
      </c>
      <c r="B587" s="62" t="s">
        <v>1406</v>
      </c>
      <c r="C587" s="62"/>
      <c r="D587" s="63">
        <v>52</v>
      </c>
      <c r="E587" s="63">
        <v>1</v>
      </c>
      <c r="F587" s="64" t="s">
        <v>1407</v>
      </c>
      <c r="G587" s="65">
        <v>0.052</v>
      </c>
    </row>
    <row r="588" spans="1:7" ht="11.25">
      <c r="A588" s="61" t="s">
        <v>1408</v>
      </c>
      <c r="B588" s="62" t="s">
        <v>1409</v>
      </c>
      <c r="C588" s="62"/>
      <c r="D588" s="63">
        <v>52</v>
      </c>
      <c r="E588" s="63">
        <v>1</v>
      </c>
      <c r="F588" s="64" t="s">
        <v>1410</v>
      </c>
      <c r="G588" s="65">
        <v>0.052</v>
      </c>
    </row>
    <row r="589" spans="1:7" ht="11.25">
      <c r="A589" s="61" t="s">
        <v>1382</v>
      </c>
      <c r="B589" s="62" t="s">
        <v>1380</v>
      </c>
      <c r="C589" s="62"/>
      <c r="D589" s="63">
        <v>52</v>
      </c>
      <c r="E589" s="63">
        <v>2</v>
      </c>
      <c r="F589" s="64" t="s">
        <v>1383</v>
      </c>
      <c r="G589" s="65">
        <v>0.104</v>
      </c>
    </row>
    <row r="590" spans="1:7" ht="11.25">
      <c r="A590" s="61" t="s">
        <v>1384</v>
      </c>
      <c r="B590" s="62" t="s">
        <v>1385</v>
      </c>
      <c r="C590" s="62"/>
      <c r="D590" s="63">
        <v>54</v>
      </c>
      <c r="E590" s="63">
        <v>1</v>
      </c>
      <c r="F590" s="64" t="s">
        <v>1386</v>
      </c>
      <c r="G590" s="65">
        <v>0.054</v>
      </c>
    </row>
    <row r="591" spans="1:7" ht="11.25">
      <c r="A591" s="61" t="s">
        <v>1387</v>
      </c>
      <c r="B591" s="62" t="s">
        <v>1385</v>
      </c>
      <c r="C591" s="62"/>
      <c r="D591" s="63">
        <v>54</v>
      </c>
      <c r="E591" s="63">
        <v>2</v>
      </c>
      <c r="F591" s="64" t="s">
        <v>1388</v>
      </c>
      <c r="G591" s="65">
        <v>0.108</v>
      </c>
    </row>
    <row r="592" spans="1:7" ht="11.25">
      <c r="A592" s="61" t="s">
        <v>1389</v>
      </c>
      <c r="B592" s="62" t="s">
        <v>1390</v>
      </c>
      <c r="C592" s="62"/>
      <c r="D592" s="63">
        <v>55</v>
      </c>
      <c r="E592" s="63">
        <v>1</v>
      </c>
      <c r="F592" s="64" t="s">
        <v>1391</v>
      </c>
      <c r="G592" s="65">
        <v>0.055</v>
      </c>
    </row>
    <row r="593" spans="1:7" ht="11.25">
      <c r="A593" s="61" t="s">
        <v>1392</v>
      </c>
      <c r="B593" s="62" t="s">
        <v>1390</v>
      </c>
      <c r="C593" s="62"/>
      <c r="D593" s="63">
        <v>55</v>
      </c>
      <c r="E593" s="63">
        <v>2</v>
      </c>
      <c r="F593" s="64" t="s">
        <v>1393</v>
      </c>
      <c r="G593" s="65">
        <v>0.11</v>
      </c>
    </row>
    <row r="594" spans="1:7" ht="11.25">
      <c r="A594" s="61" t="s">
        <v>1394</v>
      </c>
      <c r="B594" s="62" t="s">
        <v>1395</v>
      </c>
      <c r="C594" s="62"/>
      <c r="D594" s="63">
        <v>60</v>
      </c>
      <c r="E594" s="63">
        <v>1</v>
      </c>
      <c r="F594" s="64" t="s">
        <v>1396</v>
      </c>
      <c r="G594" s="65">
        <v>0.06</v>
      </c>
    </row>
    <row r="595" spans="1:7" ht="11.25">
      <c r="A595" s="61" t="s">
        <v>1397</v>
      </c>
      <c r="B595" s="62" t="s">
        <v>1395</v>
      </c>
      <c r="C595" s="62"/>
      <c r="D595" s="63">
        <v>60</v>
      </c>
      <c r="E595" s="63">
        <v>2</v>
      </c>
      <c r="F595" s="64" t="s">
        <v>1398</v>
      </c>
      <c r="G595" s="65">
        <v>0.12</v>
      </c>
    </row>
    <row r="596" spans="1:7" ht="11.25">
      <c r="A596" s="61" t="s">
        <v>1399</v>
      </c>
      <c r="B596" s="62" t="s">
        <v>1395</v>
      </c>
      <c r="C596" s="62"/>
      <c r="D596" s="63">
        <v>60</v>
      </c>
      <c r="E596" s="63">
        <v>3</v>
      </c>
      <c r="F596" s="64" t="s">
        <v>1400</v>
      </c>
      <c r="G596" s="65">
        <v>0.18</v>
      </c>
    </row>
    <row r="597" spans="1:7" ht="11.25">
      <c r="A597" s="61" t="s">
        <v>1401</v>
      </c>
      <c r="B597" s="62" t="s">
        <v>1395</v>
      </c>
      <c r="C597" s="62"/>
      <c r="D597" s="63">
        <v>60</v>
      </c>
      <c r="E597" s="63">
        <v>4</v>
      </c>
      <c r="F597" s="64" t="s">
        <v>1402</v>
      </c>
      <c r="G597" s="65">
        <v>0.24</v>
      </c>
    </row>
    <row r="598" spans="1:7" ht="11.25">
      <c r="A598" s="61" t="s">
        <v>1403</v>
      </c>
      <c r="B598" s="62" t="s">
        <v>1395</v>
      </c>
      <c r="C598" s="62"/>
      <c r="D598" s="63">
        <v>60</v>
      </c>
      <c r="E598" s="63">
        <v>5</v>
      </c>
      <c r="F598" s="64" t="s">
        <v>1404</v>
      </c>
      <c r="G598" s="65">
        <v>0.3</v>
      </c>
    </row>
    <row r="599" spans="1:7" ht="11.25">
      <c r="A599" s="61" t="s">
        <v>1411</v>
      </c>
      <c r="B599" s="62" t="s">
        <v>1412</v>
      </c>
      <c r="C599" s="62"/>
      <c r="D599" s="63">
        <v>65</v>
      </c>
      <c r="E599" s="63">
        <v>1</v>
      </c>
      <c r="F599" s="64" t="s">
        <v>1413</v>
      </c>
      <c r="G599" s="65">
        <v>0.065</v>
      </c>
    </row>
    <row r="600" spans="1:7" ht="11.25">
      <c r="A600" s="61" t="s">
        <v>1411</v>
      </c>
      <c r="B600" s="62" t="s">
        <v>1412</v>
      </c>
      <c r="C600" s="62"/>
      <c r="D600" s="63">
        <v>65</v>
      </c>
      <c r="E600" s="63">
        <v>1</v>
      </c>
      <c r="F600" s="64" t="s">
        <v>1413</v>
      </c>
      <c r="G600" s="65">
        <v>0.065</v>
      </c>
    </row>
    <row r="601" spans="1:7" ht="11.25">
      <c r="A601" s="61" t="s">
        <v>1414</v>
      </c>
      <c r="B601" s="62" t="s">
        <v>1412</v>
      </c>
      <c r="C601" s="62"/>
      <c r="D601" s="63">
        <v>65</v>
      </c>
      <c r="E601" s="63">
        <v>2</v>
      </c>
      <c r="F601" s="64" t="s">
        <v>1415</v>
      </c>
      <c r="G601" s="65">
        <v>0.13</v>
      </c>
    </row>
    <row r="602" spans="1:7" ht="11.25">
      <c r="A602" s="61" t="s">
        <v>1416</v>
      </c>
      <c r="B602" s="62" t="s">
        <v>1417</v>
      </c>
      <c r="C602" s="62"/>
      <c r="D602" s="63">
        <v>67</v>
      </c>
      <c r="E602" s="63">
        <v>1</v>
      </c>
      <c r="F602" s="64" t="s">
        <v>1418</v>
      </c>
      <c r="G602" s="65">
        <v>0.067</v>
      </c>
    </row>
    <row r="603" spans="1:7" ht="11.25">
      <c r="A603" s="61" t="s">
        <v>308</v>
      </c>
      <c r="B603" s="62" t="s">
        <v>309</v>
      </c>
      <c r="C603" s="62"/>
      <c r="D603" s="63">
        <v>67</v>
      </c>
      <c r="E603" s="63">
        <v>1</v>
      </c>
      <c r="F603" s="64" t="s">
        <v>310</v>
      </c>
      <c r="G603" s="65">
        <v>0.067</v>
      </c>
    </row>
    <row r="604" spans="1:7" ht="11.25">
      <c r="A604" s="61" t="s">
        <v>311</v>
      </c>
      <c r="B604" s="62" t="s">
        <v>312</v>
      </c>
      <c r="C604" s="62"/>
      <c r="D604" s="63">
        <v>67</v>
      </c>
      <c r="E604" s="63">
        <v>1</v>
      </c>
      <c r="F604" s="64" t="s">
        <v>313</v>
      </c>
      <c r="G604" s="65">
        <v>0.067</v>
      </c>
    </row>
    <row r="605" spans="1:7" ht="11.25">
      <c r="A605" s="61" t="s">
        <v>1419</v>
      </c>
      <c r="B605" s="62" t="s">
        <v>1417</v>
      </c>
      <c r="C605" s="62"/>
      <c r="D605" s="63">
        <v>67</v>
      </c>
      <c r="E605" s="63">
        <v>2</v>
      </c>
      <c r="F605" s="64" t="s">
        <v>1420</v>
      </c>
      <c r="G605" s="65">
        <v>0.134</v>
      </c>
    </row>
    <row r="606" spans="1:7" ht="11.25">
      <c r="A606" s="61" t="s">
        <v>1421</v>
      </c>
      <c r="B606" s="62" t="s">
        <v>1417</v>
      </c>
      <c r="C606" s="62"/>
      <c r="D606" s="63">
        <v>67</v>
      </c>
      <c r="E606" s="63">
        <v>3</v>
      </c>
      <c r="F606" s="64" t="s">
        <v>1422</v>
      </c>
      <c r="G606" s="65">
        <v>0.201</v>
      </c>
    </row>
    <row r="607" spans="1:7" ht="11.25">
      <c r="A607" s="61" t="s">
        <v>1423</v>
      </c>
      <c r="B607" s="62" t="s">
        <v>1424</v>
      </c>
      <c r="C607" s="62"/>
      <c r="D607" s="63">
        <v>69</v>
      </c>
      <c r="E607" s="63">
        <v>1</v>
      </c>
      <c r="F607" s="64" t="s">
        <v>1425</v>
      </c>
      <c r="G607" s="65">
        <v>0.069</v>
      </c>
    </row>
    <row r="608" spans="1:7" ht="11.25">
      <c r="A608" s="61" t="s">
        <v>1432</v>
      </c>
      <c r="B608" s="62" t="s">
        <v>1433</v>
      </c>
      <c r="C608" s="62"/>
      <c r="D608" s="63">
        <v>72</v>
      </c>
      <c r="E608" s="63">
        <v>1</v>
      </c>
      <c r="F608" s="64" t="s">
        <v>1434</v>
      </c>
      <c r="G608" s="65">
        <v>0.072</v>
      </c>
    </row>
    <row r="609" spans="1:7" ht="11.25">
      <c r="A609" s="61" t="s">
        <v>1435</v>
      </c>
      <c r="B609" s="62" t="s">
        <v>1436</v>
      </c>
      <c r="C609" s="62"/>
      <c r="D609" s="63">
        <v>75</v>
      </c>
      <c r="E609" s="63">
        <v>1</v>
      </c>
      <c r="F609" s="64" t="s">
        <v>1437</v>
      </c>
      <c r="G609" s="65">
        <v>0.075</v>
      </c>
    </row>
    <row r="610" spans="1:7" ht="11.25">
      <c r="A610" s="61" t="s">
        <v>1438</v>
      </c>
      <c r="B610" s="62" t="s">
        <v>1436</v>
      </c>
      <c r="C610" s="62"/>
      <c r="D610" s="63">
        <v>75</v>
      </c>
      <c r="E610" s="63">
        <v>2</v>
      </c>
      <c r="F610" s="64" t="s">
        <v>1439</v>
      </c>
      <c r="G610" s="65">
        <v>0.15</v>
      </c>
    </row>
    <row r="611" spans="1:7" ht="11.25">
      <c r="A611" s="61" t="s">
        <v>1440</v>
      </c>
      <c r="B611" s="62" t="s">
        <v>1436</v>
      </c>
      <c r="C611" s="62"/>
      <c r="D611" s="63">
        <v>75</v>
      </c>
      <c r="E611" s="63">
        <v>3</v>
      </c>
      <c r="F611" s="64" t="s">
        <v>1441</v>
      </c>
      <c r="G611" s="65">
        <v>0.225</v>
      </c>
    </row>
    <row r="612" spans="1:7" ht="11.25">
      <c r="A612" s="61" t="s">
        <v>303</v>
      </c>
      <c r="B612" s="62" t="s">
        <v>1436</v>
      </c>
      <c r="C612" s="62"/>
      <c r="D612" s="63">
        <v>75</v>
      </c>
      <c r="E612" s="63">
        <v>4</v>
      </c>
      <c r="F612" s="64" t="s">
        <v>304</v>
      </c>
      <c r="G612" s="65">
        <v>0.3</v>
      </c>
    </row>
    <row r="613" spans="1:7" ht="11.25">
      <c r="A613" s="61" t="s">
        <v>314</v>
      </c>
      <c r="B613" s="62" t="s">
        <v>315</v>
      </c>
      <c r="C613" s="62"/>
      <c r="D613" s="63">
        <v>80</v>
      </c>
      <c r="E613" s="63">
        <v>1</v>
      </c>
      <c r="F613" s="64" t="s">
        <v>316</v>
      </c>
      <c r="G613" s="65">
        <v>0.08</v>
      </c>
    </row>
    <row r="614" spans="1:7" ht="11.25">
      <c r="A614" s="61" t="s">
        <v>317</v>
      </c>
      <c r="B614" s="62" t="s">
        <v>318</v>
      </c>
      <c r="C614" s="62"/>
      <c r="D614" s="63">
        <v>85</v>
      </c>
      <c r="E614" s="63">
        <v>1</v>
      </c>
      <c r="F614" s="64" t="s">
        <v>319</v>
      </c>
      <c r="G614" s="65">
        <v>0.085</v>
      </c>
    </row>
    <row r="615" spans="1:7" ht="11.25">
      <c r="A615" s="61" t="s">
        <v>848</v>
      </c>
      <c r="B615" s="62" t="s">
        <v>849</v>
      </c>
      <c r="C615" s="62"/>
      <c r="D615" s="63">
        <v>90</v>
      </c>
      <c r="E615" s="63">
        <v>1</v>
      </c>
      <c r="F615" s="64" t="s">
        <v>850</v>
      </c>
      <c r="G615" s="65">
        <v>0.09</v>
      </c>
    </row>
    <row r="616" spans="1:7" ht="11.25">
      <c r="A616" s="61" t="s">
        <v>851</v>
      </c>
      <c r="B616" s="62" t="s">
        <v>852</v>
      </c>
      <c r="C616" s="62"/>
      <c r="D616" s="63">
        <v>90</v>
      </c>
      <c r="E616" s="63">
        <v>1</v>
      </c>
      <c r="F616" s="64" t="s">
        <v>853</v>
      </c>
      <c r="G616" s="65">
        <v>0.09</v>
      </c>
    </row>
    <row r="617" spans="1:7" ht="11.25">
      <c r="A617" s="61" t="s">
        <v>320</v>
      </c>
      <c r="B617" s="62" t="s">
        <v>321</v>
      </c>
      <c r="C617" s="62"/>
      <c r="D617" s="63">
        <v>90</v>
      </c>
      <c r="E617" s="63">
        <v>1</v>
      </c>
      <c r="F617" s="64" t="s">
        <v>322</v>
      </c>
      <c r="G617" s="65">
        <v>0.09</v>
      </c>
    </row>
    <row r="618" spans="1:7" ht="11.25">
      <c r="A618" s="61" t="s">
        <v>323</v>
      </c>
      <c r="B618" s="62" t="s">
        <v>321</v>
      </c>
      <c r="C618" s="62"/>
      <c r="D618" s="63">
        <v>90</v>
      </c>
      <c r="E618" s="63">
        <v>2</v>
      </c>
      <c r="F618" s="64" t="s">
        <v>811</v>
      </c>
      <c r="G618" s="65">
        <v>0.18</v>
      </c>
    </row>
    <row r="619" spans="1:7" ht="11.25">
      <c r="A619" s="61" t="s">
        <v>812</v>
      </c>
      <c r="B619" s="62" t="s">
        <v>321</v>
      </c>
      <c r="C619" s="62"/>
      <c r="D619" s="63">
        <v>90</v>
      </c>
      <c r="E619" s="63">
        <v>3</v>
      </c>
      <c r="F619" s="64" t="s">
        <v>345</v>
      </c>
      <c r="G619" s="65">
        <v>0.27</v>
      </c>
    </row>
    <row r="620" spans="1:7" ht="11.25">
      <c r="A620" s="61" t="s">
        <v>346</v>
      </c>
      <c r="B620" s="62" t="s">
        <v>347</v>
      </c>
      <c r="C620" s="62"/>
      <c r="D620" s="63">
        <v>93</v>
      </c>
      <c r="E620" s="63">
        <v>1</v>
      </c>
      <c r="F620" s="64" t="s">
        <v>348</v>
      </c>
      <c r="G620" s="65">
        <v>0.093</v>
      </c>
    </row>
    <row r="621" spans="1:7" ht="11.25">
      <c r="A621" s="61" t="s">
        <v>349</v>
      </c>
      <c r="B621" s="62" t="s">
        <v>350</v>
      </c>
      <c r="C621" s="62"/>
      <c r="D621" s="63">
        <v>95</v>
      </c>
      <c r="E621" s="63">
        <v>1</v>
      </c>
      <c r="F621" s="64" t="s">
        <v>351</v>
      </c>
      <c r="G621" s="65">
        <v>0.095</v>
      </c>
    </row>
    <row r="622" spans="1:7" ht="11.25">
      <c r="A622" s="61" t="s">
        <v>352</v>
      </c>
      <c r="B622" s="62" t="s">
        <v>350</v>
      </c>
      <c r="C622" s="62"/>
      <c r="D622" s="63">
        <v>95</v>
      </c>
      <c r="E622" s="63">
        <v>2</v>
      </c>
      <c r="F622" s="64" t="s">
        <v>353</v>
      </c>
      <c r="G622" s="65">
        <v>0.19</v>
      </c>
    </row>
    <row r="623" spans="1:7" ht="11.25">
      <c r="A623" s="61" t="s">
        <v>1137</v>
      </c>
      <c r="B623" s="62" t="s">
        <v>1138</v>
      </c>
      <c r="C623" s="62"/>
      <c r="D623" s="63">
        <v>100</v>
      </c>
      <c r="E623" s="63">
        <v>1</v>
      </c>
      <c r="F623" s="64" t="s">
        <v>836</v>
      </c>
      <c r="G623" s="65">
        <v>0.1</v>
      </c>
    </row>
    <row r="624" spans="1:7" ht="11.25">
      <c r="A624" s="61" t="s">
        <v>837</v>
      </c>
      <c r="B624" s="62" t="s">
        <v>1138</v>
      </c>
      <c r="C624" s="62"/>
      <c r="D624" s="63">
        <v>100</v>
      </c>
      <c r="E624" s="63">
        <v>2</v>
      </c>
      <c r="F624" s="64" t="s">
        <v>838</v>
      </c>
      <c r="G624" s="65">
        <v>0.2</v>
      </c>
    </row>
    <row r="625" spans="1:7" ht="11.25">
      <c r="A625" s="61" t="s">
        <v>839</v>
      </c>
      <c r="B625" s="62" t="s">
        <v>1138</v>
      </c>
      <c r="C625" s="62"/>
      <c r="D625" s="63">
        <v>100</v>
      </c>
      <c r="E625" s="63">
        <v>3</v>
      </c>
      <c r="F625" s="64" t="s">
        <v>840</v>
      </c>
      <c r="G625" s="65">
        <v>0.3</v>
      </c>
    </row>
    <row r="626" spans="1:7" ht="11.25">
      <c r="A626" s="61" t="s">
        <v>841</v>
      </c>
      <c r="B626" s="62" t="s">
        <v>1138</v>
      </c>
      <c r="C626" s="62"/>
      <c r="D626" s="63">
        <v>100</v>
      </c>
      <c r="E626" s="63">
        <v>4</v>
      </c>
      <c r="F626" s="64" t="s">
        <v>842</v>
      </c>
      <c r="G626" s="65">
        <v>0.4</v>
      </c>
    </row>
    <row r="627" spans="1:7" ht="11.25">
      <c r="A627" s="61" t="s">
        <v>843</v>
      </c>
      <c r="B627" s="62" t="s">
        <v>1138</v>
      </c>
      <c r="C627" s="62"/>
      <c r="D627" s="63">
        <v>100</v>
      </c>
      <c r="E627" s="63">
        <v>5</v>
      </c>
      <c r="F627" s="64" t="s">
        <v>844</v>
      </c>
      <c r="G627" s="65">
        <v>0.5</v>
      </c>
    </row>
    <row r="628" spans="1:7" ht="11.25">
      <c r="A628" s="61" t="s">
        <v>854</v>
      </c>
      <c r="B628" s="62" t="s">
        <v>855</v>
      </c>
      <c r="C628" s="62"/>
      <c r="D628" s="63">
        <v>120</v>
      </c>
      <c r="E628" s="63">
        <v>1</v>
      </c>
      <c r="F628" s="64" t="s">
        <v>856</v>
      </c>
      <c r="G628" s="65">
        <v>0.12</v>
      </c>
    </row>
    <row r="629" spans="1:7" ht="11.25">
      <c r="A629" s="61" t="s">
        <v>857</v>
      </c>
      <c r="B629" s="62" t="s">
        <v>855</v>
      </c>
      <c r="C629" s="62"/>
      <c r="D629" s="63">
        <v>120</v>
      </c>
      <c r="E629" s="63">
        <v>2</v>
      </c>
      <c r="F629" s="64" t="s">
        <v>858</v>
      </c>
      <c r="G629" s="65">
        <v>0.24</v>
      </c>
    </row>
    <row r="630" spans="1:7" ht="11.25">
      <c r="A630" s="61" t="s">
        <v>859</v>
      </c>
      <c r="B630" s="62" t="s">
        <v>860</v>
      </c>
      <c r="C630" s="62"/>
      <c r="D630" s="63">
        <v>125</v>
      </c>
      <c r="E630" s="63">
        <v>1</v>
      </c>
      <c r="F630" s="64" t="s">
        <v>861</v>
      </c>
      <c r="G630" s="65">
        <v>0.125</v>
      </c>
    </row>
    <row r="631" spans="1:7" ht="11.25">
      <c r="A631" s="61" t="s">
        <v>979</v>
      </c>
      <c r="B631" s="62" t="s">
        <v>980</v>
      </c>
      <c r="C631" s="62"/>
      <c r="D631" s="63">
        <v>135</v>
      </c>
      <c r="E631" s="63">
        <v>1</v>
      </c>
      <c r="F631" s="64" t="s">
        <v>981</v>
      </c>
      <c r="G631" s="65">
        <v>0.135</v>
      </c>
    </row>
    <row r="632" spans="1:7" ht="11.25">
      <c r="A632" s="61" t="s">
        <v>997</v>
      </c>
      <c r="B632" s="62" t="s">
        <v>998</v>
      </c>
      <c r="C632" s="62"/>
      <c r="D632" s="63">
        <v>135</v>
      </c>
      <c r="E632" s="63">
        <v>1</v>
      </c>
      <c r="F632" s="64" t="s">
        <v>999</v>
      </c>
      <c r="G632" s="65">
        <v>0.135</v>
      </c>
    </row>
    <row r="633" spans="1:7" ht="11.25">
      <c r="A633" s="61" t="s">
        <v>1000</v>
      </c>
      <c r="B633" s="62" t="s">
        <v>1001</v>
      </c>
      <c r="C633" s="62"/>
      <c r="D633" s="63">
        <v>135</v>
      </c>
      <c r="E633" s="63">
        <v>1</v>
      </c>
      <c r="F633" s="64" t="s">
        <v>1002</v>
      </c>
      <c r="G633" s="65">
        <v>0.135</v>
      </c>
    </row>
    <row r="634" spans="1:7" ht="11.25">
      <c r="A634" s="61" t="s">
        <v>982</v>
      </c>
      <c r="B634" s="62" t="s">
        <v>980</v>
      </c>
      <c r="C634" s="62"/>
      <c r="D634" s="63">
        <v>135</v>
      </c>
      <c r="E634" s="63">
        <v>2</v>
      </c>
      <c r="F634" s="64" t="s">
        <v>983</v>
      </c>
      <c r="G634" s="65">
        <v>0.27</v>
      </c>
    </row>
    <row r="635" spans="1:7" ht="11.25">
      <c r="A635" s="61" t="s">
        <v>989</v>
      </c>
      <c r="B635" s="62" t="s">
        <v>990</v>
      </c>
      <c r="C635" s="62"/>
      <c r="D635" s="63">
        <v>150</v>
      </c>
      <c r="E635" s="63">
        <v>1</v>
      </c>
      <c r="F635" s="64" t="s">
        <v>991</v>
      </c>
      <c r="G635" s="65">
        <v>0.15</v>
      </c>
    </row>
    <row r="636" spans="1:7" ht="11.25">
      <c r="A636" s="61" t="s">
        <v>992</v>
      </c>
      <c r="B636" s="62" t="s">
        <v>990</v>
      </c>
      <c r="C636" s="62"/>
      <c r="D636" s="63">
        <v>150</v>
      </c>
      <c r="E636" s="63">
        <v>2</v>
      </c>
      <c r="F636" s="64" t="s">
        <v>993</v>
      </c>
      <c r="G636" s="65">
        <v>0.3</v>
      </c>
    </row>
    <row r="637" spans="1:7" ht="11.25">
      <c r="A637" s="61" t="s">
        <v>1003</v>
      </c>
      <c r="B637" s="62" t="s">
        <v>1004</v>
      </c>
      <c r="C637" s="62"/>
      <c r="D637" s="63">
        <v>170</v>
      </c>
      <c r="E637" s="63">
        <v>1</v>
      </c>
      <c r="F637" s="64" t="s">
        <v>1005</v>
      </c>
      <c r="G637" s="65">
        <v>0.17</v>
      </c>
    </row>
    <row r="638" spans="1:7" ht="11.25">
      <c r="A638" s="61" t="s">
        <v>1011</v>
      </c>
      <c r="B638" s="62" t="s">
        <v>1012</v>
      </c>
      <c r="C638" s="62"/>
      <c r="D638" s="63">
        <v>200</v>
      </c>
      <c r="E638" s="63">
        <v>1</v>
      </c>
      <c r="F638" s="64" t="s">
        <v>1013</v>
      </c>
      <c r="G638" s="65">
        <v>0.2</v>
      </c>
    </row>
    <row r="639" spans="1:7" ht="11.25">
      <c r="A639" s="61" t="s">
        <v>1019</v>
      </c>
      <c r="B639" s="62" t="s">
        <v>1020</v>
      </c>
      <c r="C639" s="62"/>
      <c r="D639" s="63">
        <v>200</v>
      </c>
      <c r="E639" s="63">
        <v>1</v>
      </c>
      <c r="F639" s="64" t="s">
        <v>1021</v>
      </c>
      <c r="G639" s="65">
        <v>0.2</v>
      </c>
    </row>
    <row r="640" spans="1:7" ht="11.25">
      <c r="A640" s="61" t="s">
        <v>1014</v>
      </c>
      <c r="B640" s="62" t="s">
        <v>1012</v>
      </c>
      <c r="C640" s="62"/>
      <c r="D640" s="63">
        <v>200</v>
      </c>
      <c r="E640" s="63">
        <v>2</v>
      </c>
      <c r="F640" s="64" t="s">
        <v>1015</v>
      </c>
      <c r="G640" s="65">
        <v>0.4</v>
      </c>
    </row>
    <row r="641" spans="1:7" ht="11.25">
      <c r="A641" s="61" t="s">
        <v>1029</v>
      </c>
      <c r="B641" s="62" t="s">
        <v>1030</v>
      </c>
      <c r="C641" s="62"/>
      <c r="D641" s="63">
        <v>250</v>
      </c>
      <c r="E641" s="63">
        <v>1</v>
      </c>
      <c r="F641" s="64" t="s">
        <v>1031</v>
      </c>
      <c r="G641" s="65">
        <v>0.25</v>
      </c>
    </row>
    <row r="642" spans="1:7" ht="11.25">
      <c r="A642" s="61" t="s">
        <v>1032</v>
      </c>
      <c r="B642" s="62" t="s">
        <v>1033</v>
      </c>
      <c r="C642" s="62"/>
      <c r="D642" s="63">
        <v>300</v>
      </c>
      <c r="E642" s="63">
        <v>1</v>
      </c>
      <c r="F642" s="64" t="s">
        <v>1034</v>
      </c>
      <c r="G642" s="65">
        <v>0.3</v>
      </c>
    </row>
    <row r="643" spans="1:7" ht="11.25">
      <c r="A643" s="61" t="s">
        <v>1048</v>
      </c>
      <c r="B643" s="62" t="s">
        <v>1049</v>
      </c>
      <c r="C643" s="62"/>
      <c r="D643" s="63">
        <v>400</v>
      </c>
      <c r="E643" s="63">
        <v>1</v>
      </c>
      <c r="F643" s="64" t="s">
        <v>1050</v>
      </c>
      <c r="G643" s="65">
        <v>0.4</v>
      </c>
    </row>
    <row r="644" spans="1:7" ht="11.25">
      <c r="A644" s="61" t="s">
        <v>1107</v>
      </c>
      <c r="B644" s="62" t="s">
        <v>1108</v>
      </c>
      <c r="C644" s="62"/>
      <c r="D644" s="63">
        <v>448</v>
      </c>
      <c r="E644" s="63">
        <v>1</v>
      </c>
      <c r="F644" s="64" t="s">
        <v>1367</v>
      </c>
      <c r="G644" s="65">
        <v>0.448</v>
      </c>
    </row>
    <row r="645" spans="1:7" ht="11.25">
      <c r="A645" s="61" t="s">
        <v>1376</v>
      </c>
      <c r="B645" s="62" t="s">
        <v>1377</v>
      </c>
      <c r="C645" s="62"/>
      <c r="D645" s="63">
        <v>500</v>
      </c>
      <c r="E645" s="63">
        <v>1</v>
      </c>
      <c r="F645" s="64" t="s">
        <v>1378</v>
      </c>
      <c r="G645" s="65">
        <v>0.5</v>
      </c>
    </row>
    <row r="646" spans="1:7" ht="11.25">
      <c r="A646" s="61" t="s">
        <v>305</v>
      </c>
      <c r="B646" s="62" t="s">
        <v>306</v>
      </c>
      <c r="C646" s="62"/>
      <c r="D646" s="63">
        <v>750</v>
      </c>
      <c r="E646" s="63">
        <v>1</v>
      </c>
      <c r="F646" s="64" t="s">
        <v>307</v>
      </c>
      <c r="G646" s="65">
        <v>0.75</v>
      </c>
    </row>
    <row r="647" spans="1:7" ht="11.25">
      <c r="A647" s="61" t="s">
        <v>845</v>
      </c>
      <c r="B647" s="62" t="s">
        <v>846</v>
      </c>
      <c r="C647" s="62"/>
      <c r="D647" s="63">
        <v>1000</v>
      </c>
      <c r="E647" s="63">
        <v>1</v>
      </c>
      <c r="F647" s="64" t="s">
        <v>847</v>
      </c>
      <c r="G647" s="65">
        <v>1</v>
      </c>
    </row>
    <row r="648" spans="1:7" ht="11.25">
      <c r="A648" s="61" t="s">
        <v>994</v>
      </c>
      <c r="B648" s="62" t="s">
        <v>995</v>
      </c>
      <c r="C648" s="62"/>
      <c r="D648" s="63">
        <v>1500</v>
      </c>
      <c r="E648" s="63">
        <v>1</v>
      </c>
      <c r="F648" s="64" t="s">
        <v>996</v>
      </c>
      <c r="G648" s="65">
        <v>1.5</v>
      </c>
    </row>
    <row r="649" spans="1:7" ht="12" thickBot="1">
      <c r="A649" s="66" t="s">
        <v>1016</v>
      </c>
      <c r="B649" s="67" t="s">
        <v>1017</v>
      </c>
      <c r="C649" s="67"/>
      <c r="D649" s="68">
        <v>2000</v>
      </c>
      <c r="E649" s="68">
        <v>1</v>
      </c>
      <c r="F649" s="69" t="s">
        <v>1018</v>
      </c>
      <c r="G649" s="70">
        <v>2</v>
      </c>
    </row>
    <row r="650" spans="1:7" ht="17.25" thickBot="1">
      <c r="A650" s="209" t="s">
        <v>354</v>
      </c>
      <c r="B650" s="210"/>
      <c r="C650" s="210"/>
      <c r="D650" s="210"/>
      <c r="E650" s="210"/>
      <c r="F650" s="210"/>
      <c r="G650" s="211"/>
    </row>
    <row r="651" spans="1:7" ht="11.25">
      <c r="A651" s="71" t="s">
        <v>355</v>
      </c>
      <c r="B651" s="72" t="s">
        <v>356</v>
      </c>
      <c r="C651" s="72" t="s">
        <v>358</v>
      </c>
      <c r="D651" s="73">
        <v>175</v>
      </c>
      <c r="E651" s="81">
        <v>1</v>
      </c>
      <c r="F651" s="74" t="s">
        <v>357</v>
      </c>
      <c r="G651" s="82">
        <v>0.208</v>
      </c>
    </row>
    <row r="652" spans="1:7" ht="11.25">
      <c r="A652" s="61" t="s">
        <v>359</v>
      </c>
      <c r="B652" s="62" t="s">
        <v>360</v>
      </c>
      <c r="C652" s="62" t="s">
        <v>358</v>
      </c>
      <c r="D652" s="63">
        <v>200</v>
      </c>
      <c r="E652" s="83">
        <v>1</v>
      </c>
      <c r="F652" s="64" t="s">
        <v>361</v>
      </c>
      <c r="G652" s="84">
        <v>0.232</v>
      </c>
    </row>
    <row r="653" spans="1:7" ht="11.25">
      <c r="A653" s="61" t="s">
        <v>362</v>
      </c>
      <c r="B653" s="62" t="s">
        <v>363</v>
      </c>
      <c r="C653" s="62" t="s">
        <v>358</v>
      </c>
      <c r="D653" s="63">
        <v>250</v>
      </c>
      <c r="E653" s="83">
        <v>1</v>
      </c>
      <c r="F653" s="64" t="s">
        <v>364</v>
      </c>
      <c r="G653" s="84">
        <v>0.288</v>
      </c>
    </row>
    <row r="654" spans="1:7" ht="11.25">
      <c r="A654" s="61" t="s">
        <v>365</v>
      </c>
      <c r="B654" s="62" t="s">
        <v>366</v>
      </c>
      <c r="C654" s="62" t="s">
        <v>358</v>
      </c>
      <c r="D654" s="63">
        <v>320</v>
      </c>
      <c r="E654" s="83">
        <v>1</v>
      </c>
      <c r="F654" s="64" t="s">
        <v>367</v>
      </c>
      <c r="G654" s="84">
        <v>0.365</v>
      </c>
    </row>
    <row r="655" spans="1:7" ht="11.25">
      <c r="A655" s="61" t="s">
        <v>368</v>
      </c>
      <c r="B655" s="62" t="s">
        <v>369</v>
      </c>
      <c r="C655" s="62" t="s">
        <v>358</v>
      </c>
      <c r="D655" s="63">
        <v>350</v>
      </c>
      <c r="E655" s="83">
        <v>1</v>
      </c>
      <c r="F655" s="64" t="s">
        <v>370</v>
      </c>
      <c r="G655" s="84">
        <v>0.4</v>
      </c>
    </row>
    <row r="656" spans="1:7" ht="11.25">
      <c r="A656" s="61" t="s">
        <v>371</v>
      </c>
      <c r="B656" s="62" t="s">
        <v>372</v>
      </c>
      <c r="C656" s="62" t="s">
        <v>358</v>
      </c>
      <c r="D656" s="63">
        <v>400</v>
      </c>
      <c r="E656" s="83">
        <v>1</v>
      </c>
      <c r="F656" s="64" t="s">
        <v>373</v>
      </c>
      <c r="G656" s="84">
        <v>0.456</v>
      </c>
    </row>
    <row r="657" spans="1:7" ht="11.25">
      <c r="A657" s="61" t="s">
        <v>374</v>
      </c>
      <c r="B657" s="62" t="s">
        <v>375</v>
      </c>
      <c r="C657" s="62" t="s">
        <v>358</v>
      </c>
      <c r="D657" s="63">
        <v>450</v>
      </c>
      <c r="E657" s="83">
        <v>1</v>
      </c>
      <c r="F657" s="64" t="s">
        <v>376</v>
      </c>
      <c r="G657" s="84">
        <v>0.506</v>
      </c>
    </row>
    <row r="658" spans="1:7" ht="11.25">
      <c r="A658" s="61" t="s">
        <v>377</v>
      </c>
      <c r="B658" s="62" t="s">
        <v>378</v>
      </c>
      <c r="C658" s="62" t="s">
        <v>358</v>
      </c>
      <c r="D658" s="63">
        <v>750</v>
      </c>
      <c r="E658" s="83">
        <v>1</v>
      </c>
      <c r="F658" s="64" t="s">
        <v>379</v>
      </c>
      <c r="G658" s="84">
        <v>0.818</v>
      </c>
    </row>
    <row r="659" spans="1:7" ht="12" thickBot="1">
      <c r="A659" s="66" t="s">
        <v>380</v>
      </c>
      <c r="B659" s="67" t="s">
        <v>381</v>
      </c>
      <c r="C659" s="67" t="s">
        <v>358</v>
      </c>
      <c r="D659" s="68">
        <v>1000</v>
      </c>
      <c r="E659" s="85">
        <v>1</v>
      </c>
      <c r="F659" s="69" t="s">
        <v>382</v>
      </c>
      <c r="G659" s="86">
        <v>1.08</v>
      </c>
    </row>
    <row r="660" spans="1:7" ht="17.25" thickBot="1">
      <c r="A660" s="209" t="s">
        <v>383</v>
      </c>
      <c r="B660" s="210"/>
      <c r="C660" s="210"/>
      <c r="D660" s="210"/>
      <c r="E660" s="210"/>
      <c r="F660" s="210"/>
      <c r="G660" s="211"/>
    </row>
    <row r="661" spans="1:7" ht="11.25">
      <c r="A661" s="71" t="s">
        <v>402</v>
      </c>
      <c r="B661" s="72" t="s">
        <v>403</v>
      </c>
      <c r="C661" s="72"/>
      <c r="D661" s="73">
        <v>32</v>
      </c>
      <c r="E661" s="73">
        <v>1</v>
      </c>
      <c r="F661" s="74" t="s">
        <v>1256</v>
      </c>
      <c r="G661" s="75">
        <v>0.043</v>
      </c>
    </row>
    <row r="662" spans="1:7" ht="11.25">
      <c r="A662" s="61" t="s">
        <v>1262</v>
      </c>
      <c r="B662" s="62" t="s">
        <v>1263</v>
      </c>
      <c r="C662" s="62"/>
      <c r="D662" s="63">
        <v>50</v>
      </c>
      <c r="E662" s="63">
        <v>1</v>
      </c>
      <c r="F662" s="64" t="s">
        <v>1264</v>
      </c>
      <c r="G662" s="65">
        <v>0.072</v>
      </c>
    </row>
    <row r="663" spans="1:7" ht="11.25">
      <c r="A663" s="61" t="s">
        <v>1454</v>
      </c>
      <c r="B663" s="62" t="s">
        <v>1455</v>
      </c>
      <c r="C663" s="62"/>
      <c r="D663" s="63">
        <v>70</v>
      </c>
      <c r="E663" s="63">
        <v>1</v>
      </c>
      <c r="F663" s="64" t="s">
        <v>1456</v>
      </c>
      <c r="G663" s="65">
        <v>0.095</v>
      </c>
    </row>
    <row r="664" spans="1:7" ht="11.25">
      <c r="A664" s="61" t="s">
        <v>384</v>
      </c>
      <c r="B664" s="62" t="s">
        <v>385</v>
      </c>
      <c r="C664" s="62"/>
      <c r="D664" s="63">
        <v>100</v>
      </c>
      <c r="E664" s="63">
        <v>1</v>
      </c>
      <c r="F664" s="64" t="s">
        <v>386</v>
      </c>
      <c r="G664" s="65">
        <v>0.128</v>
      </c>
    </row>
    <row r="665" spans="1:7" ht="11.25">
      <c r="A665" s="61" t="s">
        <v>390</v>
      </c>
      <c r="B665" s="62" t="s">
        <v>391</v>
      </c>
      <c r="C665" s="62"/>
      <c r="D665" s="63">
        <v>150</v>
      </c>
      <c r="E665" s="63">
        <v>1</v>
      </c>
      <c r="F665" s="64" t="s">
        <v>392</v>
      </c>
      <c r="G665" s="65">
        <v>0.19</v>
      </c>
    </row>
    <row r="666" spans="1:7" ht="11.25">
      <c r="A666" s="61" t="s">
        <v>396</v>
      </c>
      <c r="B666" s="62" t="s">
        <v>397</v>
      </c>
      <c r="C666" s="62"/>
      <c r="D666" s="63">
        <v>175</v>
      </c>
      <c r="E666" s="63">
        <v>1</v>
      </c>
      <c r="F666" s="64" t="s">
        <v>398</v>
      </c>
      <c r="G666" s="65">
        <v>0.215</v>
      </c>
    </row>
    <row r="667" spans="1:7" ht="11.25">
      <c r="A667" s="61" t="s">
        <v>399</v>
      </c>
      <c r="B667" s="62" t="s">
        <v>400</v>
      </c>
      <c r="C667" s="62"/>
      <c r="D667" s="63">
        <v>250</v>
      </c>
      <c r="E667" s="63">
        <v>1</v>
      </c>
      <c r="F667" s="64" t="s">
        <v>401</v>
      </c>
      <c r="G667" s="65">
        <v>0.295</v>
      </c>
    </row>
    <row r="668" spans="1:7" ht="11.25">
      <c r="A668" s="61" t="s">
        <v>1257</v>
      </c>
      <c r="B668" s="62" t="s">
        <v>1258</v>
      </c>
      <c r="C668" s="62"/>
      <c r="D668" s="63">
        <v>400</v>
      </c>
      <c r="E668" s="63">
        <v>1</v>
      </c>
      <c r="F668" s="64" t="s">
        <v>1259</v>
      </c>
      <c r="G668" s="65">
        <v>0.458</v>
      </c>
    </row>
    <row r="669" spans="1:7" ht="11.25">
      <c r="A669" s="61" t="s">
        <v>1260</v>
      </c>
      <c r="B669" s="62" t="s">
        <v>1258</v>
      </c>
      <c r="C669" s="62"/>
      <c r="D669" s="63">
        <v>400</v>
      </c>
      <c r="E669" s="63">
        <v>2</v>
      </c>
      <c r="F669" s="64" t="s">
        <v>1261</v>
      </c>
      <c r="G669" s="65">
        <v>0.916</v>
      </c>
    </row>
    <row r="670" spans="1:7" ht="11.25">
      <c r="A670" s="61" t="s">
        <v>1205</v>
      </c>
      <c r="B670" s="62" t="s">
        <v>1206</v>
      </c>
      <c r="C670" s="62"/>
      <c r="D670" s="63">
        <v>750</v>
      </c>
      <c r="E670" s="63">
        <v>1</v>
      </c>
      <c r="F670" s="64" t="s">
        <v>1207</v>
      </c>
      <c r="G670" s="65">
        <v>0.85</v>
      </c>
    </row>
    <row r="671" spans="1:7" ht="11.25">
      <c r="A671" s="61" t="s">
        <v>387</v>
      </c>
      <c r="B671" s="62" t="s">
        <v>388</v>
      </c>
      <c r="C671" s="62"/>
      <c r="D671" s="63">
        <v>1000</v>
      </c>
      <c r="E671" s="63">
        <v>1</v>
      </c>
      <c r="F671" s="64" t="s">
        <v>389</v>
      </c>
      <c r="G671" s="65">
        <v>1.08</v>
      </c>
    </row>
    <row r="672" spans="1:7" ht="12" thickBot="1">
      <c r="A672" s="66" t="s">
        <v>393</v>
      </c>
      <c r="B672" s="67" t="s">
        <v>394</v>
      </c>
      <c r="C672" s="67"/>
      <c r="D672" s="68">
        <v>1500</v>
      </c>
      <c r="E672" s="68">
        <v>1</v>
      </c>
      <c r="F672" s="69" t="s">
        <v>395</v>
      </c>
      <c r="G672" s="70">
        <v>1.61</v>
      </c>
    </row>
    <row r="673" spans="1:7" ht="17.25" thickBot="1">
      <c r="A673" s="209" t="s">
        <v>1208</v>
      </c>
      <c r="B673" s="210"/>
      <c r="C673" s="210"/>
      <c r="D673" s="210"/>
      <c r="E673" s="210"/>
      <c r="F673" s="210"/>
      <c r="G673" s="211"/>
    </row>
    <row r="674" spans="1:7" ht="11.25">
      <c r="A674" s="71" t="s">
        <v>1221</v>
      </c>
      <c r="B674" s="72" t="s">
        <v>1222</v>
      </c>
      <c r="C674" s="72"/>
      <c r="D674" s="73">
        <v>40</v>
      </c>
      <c r="E674" s="73">
        <v>1</v>
      </c>
      <c r="F674" s="74" t="s">
        <v>1223</v>
      </c>
      <c r="G674" s="75">
        <v>0.05</v>
      </c>
    </row>
    <row r="675" spans="1:7" ht="11.25">
      <c r="A675" s="61" t="s">
        <v>1229</v>
      </c>
      <c r="B675" s="62" t="s">
        <v>1230</v>
      </c>
      <c r="C675" s="62"/>
      <c r="D675" s="63">
        <v>50</v>
      </c>
      <c r="E675" s="63">
        <v>1</v>
      </c>
      <c r="F675" s="64" t="s">
        <v>1231</v>
      </c>
      <c r="G675" s="65">
        <v>0.074</v>
      </c>
    </row>
    <row r="676" spans="1:7" ht="11.25">
      <c r="A676" s="61" t="s">
        <v>1235</v>
      </c>
      <c r="B676" s="62" t="s">
        <v>1236</v>
      </c>
      <c r="C676" s="62"/>
      <c r="D676" s="63">
        <v>75</v>
      </c>
      <c r="E676" s="63">
        <v>1</v>
      </c>
      <c r="F676" s="64" t="s">
        <v>1237</v>
      </c>
      <c r="G676" s="65">
        <v>0.093</v>
      </c>
    </row>
    <row r="677" spans="1:7" ht="11.25">
      <c r="A677" s="61" t="s">
        <v>1209</v>
      </c>
      <c r="B677" s="62" t="s">
        <v>1210</v>
      </c>
      <c r="C677" s="62"/>
      <c r="D677" s="63">
        <v>100</v>
      </c>
      <c r="E677" s="63">
        <v>1</v>
      </c>
      <c r="F677" s="64" t="s">
        <v>1211</v>
      </c>
      <c r="G677" s="65">
        <v>0.125</v>
      </c>
    </row>
    <row r="678" spans="1:7" ht="11.25">
      <c r="A678" s="61" t="s">
        <v>1215</v>
      </c>
      <c r="B678" s="62" t="s">
        <v>1216</v>
      </c>
      <c r="C678" s="62"/>
      <c r="D678" s="63">
        <v>175</v>
      </c>
      <c r="E678" s="63">
        <v>1</v>
      </c>
      <c r="F678" s="64" t="s">
        <v>1217</v>
      </c>
      <c r="G678" s="65">
        <v>0.205</v>
      </c>
    </row>
    <row r="679" spans="1:7" ht="11.25">
      <c r="A679" s="61" t="s">
        <v>1218</v>
      </c>
      <c r="B679" s="62" t="s">
        <v>1219</v>
      </c>
      <c r="C679" s="62"/>
      <c r="D679" s="63">
        <v>250</v>
      </c>
      <c r="E679" s="63">
        <v>1</v>
      </c>
      <c r="F679" s="64" t="s">
        <v>1220</v>
      </c>
      <c r="G679" s="65">
        <v>0.29</v>
      </c>
    </row>
    <row r="680" spans="1:7" ht="11.25">
      <c r="A680" s="61" t="s">
        <v>1224</v>
      </c>
      <c r="B680" s="62" t="s">
        <v>1225</v>
      </c>
      <c r="C680" s="62"/>
      <c r="D680" s="63">
        <v>400</v>
      </c>
      <c r="E680" s="63">
        <v>1</v>
      </c>
      <c r="F680" s="64" t="s">
        <v>1226</v>
      </c>
      <c r="G680" s="65">
        <v>0.455</v>
      </c>
    </row>
    <row r="681" spans="1:7" ht="11.25">
      <c r="A681" s="61" t="s">
        <v>1227</v>
      </c>
      <c r="B681" s="62" t="s">
        <v>1225</v>
      </c>
      <c r="C681" s="62"/>
      <c r="D681" s="63">
        <v>400</v>
      </c>
      <c r="E681" s="63">
        <v>2</v>
      </c>
      <c r="F681" s="64" t="s">
        <v>1228</v>
      </c>
      <c r="G681" s="65">
        <v>0.91</v>
      </c>
    </row>
    <row r="682" spans="1:7" ht="11.25">
      <c r="A682" s="61" t="s">
        <v>1232</v>
      </c>
      <c r="B682" s="62" t="s">
        <v>1233</v>
      </c>
      <c r="C682" s="62"/>
      <c r="D682" s="63">
        <v>700</v>
      </c>
      <c r="E682" s="63">
        <v>1</v>
      </c>
      <c r="F682" s="64" t="s">
        <v>1234</v>
      </c>
      <c r="G682" s="65">
        <v>0.78</v>
      </c>
    </row>
    <row r="683" spans="1:7" ht="12" thickBot="1">
      <c r="A683" s="66" t="s">
        <v>1212</v>
      </c>
      <c r="B683" s="67" t="s">
        <v>1213</v>
      </c>
      <c r="C683" s="67"/>
      <c r="D683" s="68">
        <v>1000</v>
      </c>
      <c r="E683" s="68">
        <v>1</v>
      </c>
      <c r="F683" s="69" t="s">
        <v>1214</v>
      </c>
      <c r="G683" s="70">
        <v>1.075</v>
      </c>
    </row>
    <row r="684" spans="1:7" ht="17.25" thickBot="1">
      <c r="A684" s="209" t="s">
        <v>611</v>
      </c>
      <c r="B684" s="210"/>
      <c r="C684" s="210"/>
      <c r="D684" s="210"/>
      <c r="E684" s="210"/>
      <c r="F684" s="210"/>
      <c r="G684" s="211"/>
    </row>
    <row r="685" spans="1:7" ht="11.25">
      <c r="A685" s="51" t="s">
        <v>555</v>
      </c>
      <c r="B685" s="52" t="s">
        <v>444</v>
      </c>
      <c r="C685" s="52" t="s">
        <v>339</v>
      </c>
      <c r="D685" s="53">
        <v>5</v>
      </c>
      <c r="E685" s="53">
        <v>1</v>
      </c>
      <c r="F685" s="54" t="s">
        <v>556</v>
      </c>
      <c r="G685" s="55">
        <v>0.009</v>
      </c>
    </row>
    <row r="686" spans="1:7" ht="11.25">
      <c r="A686" s="56" t="s">
        <v>557</v>
      </c>
      <c r="B686" s="57" t="s">
        <v>444</v>
      </c>
      <c r="C686" s="57" t="s">
        <v>339</v>
      </c>
      <c r="D686" s="58">
        <v>5</v>
      </c>
      <c r="E686" s="58">
        <v>2</v>
      </c>
      <c r="F686" s="59" t="s">
        <v>558</v>
      </c>
      <c r="G686" s="60">
        <v>0.02</v>
      </c>
    </row>
    <row r="687" spans="1:7" ht="11.25">
      <c r="A687" s="56" t="s">
        <v>559</v>
      </c>
      <c r="B687" s="57" t="s">
        <v>449</v>
      </c>
      <c r="C687" s="57" t="s">
        <v>339</v>
      </c>
      <c r="D687" s="58">
        <v>7</v>
      </c>
      <c r="E687" s="58">
        <v>1</v>
      </c>
      <c r="F687" s="59" t="s">
        <v>560</v>
      </c>
      <c r="G687" s="60">
        <v>0.01</v>
      </c>
    </row>
    <row r="688" spans="1:7" ht="11.25">
      <c r="A688" s="56" t="s">
        <v>561</v>
      </c>
      <c r="B688" s="57" t="s">
        <v>449</v>
      </c>
      <c r="C688" s="57" t="s">
        <v>339</v>
      </c>
      <c r="D688" s="58">
        <v>7</v>
      </c>
      <c r="E688" s="58">
        <v>2</v>
      </c>
      <c r="F688" s="59" t="s">
        <v>562</v>
      </c>
      <c r="G688" s="60">
        <v>0.021</v>
      </c>
    </row>
    <row r="689" spans="1:7" ht="11.25">
      <c r="A689" s="56" t="s">
        <v>563</v>
      </c>
      <c r="B689" s="57" t="s">
        <v>564</v>
      </c>
      <c r="C689" s="57" t="s">
        <v>339</v>
      </c>
      <c r="D689" s="58">
        <v>8</v>
      </c>
      <c r="E689" s="58">
        <v>1</v>
      </c>
      <c r="F689" s="59" t="s">
        <v>565</v>
      </c>
      <c r="G689" s="60">
        <v>0.012</v>
      </c>
    </row>
    <row r="690" spans="1:7" ht="11.25">
      <c r="A690" s="56" t="s">
        <v>566</v>
      </c>
      <c r="B690" s="57" t="s">
        <v>564</v>
      </c>
      <c r="C690" s="57" t="s">
        <v>339</v>
      </c>
      <c r="D690" s="58">
        <v>8</v>
      </c>
      <c r="E690" s="58">
        <v>2</v>
      </c>
      <c r="F690" s="59" t="s">
        <v>567</v>
      </c>
      <c r="G690" s="60">
        <v>0.024</v>
      </c>
    </row>
    <row r="691" spans="1:7" ht="11.25">
      <c r="A691" s="56" t="s">
        <v>568</v>
      </c>
      <c r="B691" s="57" t="s">
        <v>816</v>
      </c>
      <c r="C691" s="57" t="s">
        <v>339</v>
      </c>
      <c r="D691" s="58">
        <v>9</v>
      </c>
      <c r="E691" s="58">
        <v>1</v>
      </c>
      <c r="F691" s="59" t="s">
        <v>569</v>
      </c>
      <c r="G691" s="60">
        <v>0.012</v>
      </c>
    </row>
    <row r="692" spans="1:7" ht="11.25">
      <c r="A692" s="56" t="s">
        <v>570</v>
      </c>
      <c r="B692" s="57" t="s">
        <v>816</v>
      </c>
      <c r="C692" s="57" t="s">
        <v>339</v>
      </c>
      <c r="D692" s="58">
        <v>9</v>
      </c>
      <c r="E692" s="58">
        <v>2</v>
      </c>
      <c r="F692" s="59" t="s">
        <v>571</v>
      </c>
      <c r="G692" s="60">
        <v>0.02</v>
      </c>
    </row>
    <row r="693" spans="1:7" ht="11.25">
      <c r="A693" s="56" t="s">
        <v>572</v>
      </c>
      <c r="B693" s="57" t="s">
        <v>573</v>
      </c>
      <c r="C693" s="57"/>
      <c r="D693" s="58">
        <v>10</v>
      </c>
      <c r="E693" s="58">
        <v>2</v>
      </c>
      <c r="F693" s="59" t="s">
        <v>574</v>
      </c>
      <c r="G693" s="60">
        <v>0.02</v>
      </c>
    </row>
    <row r="694" spans="1:7" ht="11.25">
      <c r="A694" s="56" t="s">
        <v>575</v>
      </c>
      <c r="B694" s="57" t="s">
        <v>985</v>
      </c>
      <c r="C694" s="57"/>
      <c r="D694" s="58">
        <v>15</v>
      </c>
      <c r="E694" s="58">
        <v>1</v>
      </c>
      <c r="F694" s="59" t="s">
        <v>576</v>
      </c>
      <c r="G694" s="60">
        <v>0.015</v>
      </c>
    </row>
    <row r="695" spans="1:7" ht="11.25">
      <c r="A695" s="56" t="s">
        <v>577</v>
      </c>
      <c r="B695" s="57" t="s">
        <v>985</v>
      </c>
      <c r="C695" s="57"/>
      <c r="D695" s="58">
        <v>15</v>
      </c>
      <c r="E695" s="58">
        <v>2</v>
      </c>
      <c r="F695" s="59" t="s">
        <v>578</v>
      </c>
      <c r="G695" s="60">
        <v>0.03</v>
      </c>
    </row>
    <row r="696" spans="1:7" ht="11.25">
      <c r="A696" s="56" t="s">
        <v>579</v>
      </c>
      <c r="B696" s="57" t="s">
        <v>1007</v>
      </c>
      <c r="C696" s="57"/>
      <c r="D696" s="58">
        <v>20</v>
      </c>
      <c r="E696" s="58">
        <v>1</v>
      </c>
      <c r="F696" s="59" t="s">
        <v>580</v>
      </c>
      <c r="G696" s="60">
        <v>0.02</v>
      </c>
    </row>
    <row r="697" spans="1:7" ht="11.25">
      <c r="A697" s="56" t="s">
        <v>581</v>
      </c>
      <c r="B697" s="57" t="s">
        <v>1007</v>
      </c>
      <c r="C697" s="57"/>
      <c r="D697" s="58">
        <v>20</v>
      </c>
      <c r="E697" s="58">
        <v>2</v>
      </c>
      <c r="F697" s="59" t="s">
        <v>582</v>
      </c>
      <c r="G697" s="60">
        <v>0.04</v>
      </c>
    </row>
    <row r="698" spans="1:7" ht="11.25">
      <c r="A698" s="56" t="s">
        <v>583</v>
      </c>
      <c r="B698" s="57" t="s">
        <v>1023</v>
      </c>
      <c r="C698" s="57"/>
      <c r="D698" s="58">
        <v>25</v>
      </c>
      <c r="E698" s="58">
        <v>1</v>
      </c>
      <c r="F698" s="59" t="s">
        <v>584</v>
      </c>
      <c r="G698" s="60">
        <v>0.025</v>
      </c>
    </row>
    <row r="699" spans="1:7" ht="11.25">
      <c r="A699" s="56" t="s">
        <v>585</v>
      </c>
      <c r="B699" s="57" t="s">
        <v>1023</v>
      </c>
      <c r="C699" s="57"/>
      <c r="D699" s="58">
        <v>25</v>
      </c>
      <c r="E699" s="58">
        <v>2</v>
      </c>
      <c r="F699" s="59" t="s">
        <v>586</v>
      </c>
      <c r="G699" s="60">
        <v>0.05</v>
      </c>
    </row>
    <row r="700" spans="1:7" ht="11.25">
      <c r="A700" s="56" t="s">
        <v>587</v>
      </c>
      <c r="B700" s="57" t="s">
        <v>1036</v>
      </c>
      <c r="C700" s="57"/>
      <c r="D700" s="58">
        <v>34</v>
      </c>
      <c r="E700" s="58">
        <v>1</v>
      </c>
      <c r="F700" s="59" t="s">
        <v>588</v>
      </c>
      <c r="G700" s="60">
        <v>0.034</v>
      </c>
    </row>
    <row r="701" spans="1:7" ht="11.25">
      <c r="A701" s="56" t="s">
        <v>589</v>
      </c>
      <c r="B701" s="57" t="s">
        <v>1036</v>
      </c>
      <c r="C701" s="57"/>
      <c r="D701" s="58">
        <v>34</v>
      </c>
      <c r="E701" s="58">
        <v>2</v>
      </c>
      <c r="F701" s="59" t="s">
        <v>590</v>
      </c>
      <c r="G701" s="60">
        <v>0.068</v>
      </c>
    </row>
    <row r="702" spans="1:7" ht="11.25">
      <c r="A702" s="56" t="s">
        <v>591</v>
      </c>
      <c r="B702" s="57" t="s">
        <v>1044</v>
      </c>
      <c r="C702" s="57"/>
      <c r="D702" s="58">
        <v>40</v>
      </c>
      <c r="E702" s="58">
        <v>1</v>
      </c>
      <c r="F702" s="59" t="s">
        <v>592</v>
      </c>
      <c r="G702" s="60">
        <v>0.04</v>
      </c>
    </row>
    <row r="703" spans="1:7" ht="11.25">
      <c r="A703" s="56" t="s">
        <v>593</v>
      </c>
      <c r="B703" s="57" t="s">
        <v>1044</v>
      </c>
      <c r="C703" s="57"/>
      <c r="D703" s="58">
        <v>40</v>
      </c>
      <c r="E703" s="58">
        <v>2</v>
      </c>
      <c r="F703" s="59" t="s">
        <v>594</v>
      </c>
      <c r="G703" s="60">
        <v>0.08</v>
      </c>
    </row>
    <row r="704" spans="1:7" ht="11.25">
      <c r="A704" s="56" t="s">
        <v>595</v>
      </c>
      <c r="B704" s="57" t="s">
        <v>596</v>
      </c>
      <c r="C704" s="57"/>
      <c r="D704" s="58">
        <v>5</v>
      </c>
      <c r="E704" s="58">
        <v>1</v>
      </c>
      <c r="F704" s="59" t="s">
        <v>597</v>
      </c>
      <c r="G704" s="60">
        <v>0.005</v>
      </c>
    </row>
    <row r="705" spans="1:7" ht="11.25">
      <c r="A705" s="56" t="s">
        <v>598</v>
      </c>
      <c r="B705" s="57" t="s">
        <v>596</v>
      </c>
      <c r="C705" s="57"/>
      <c r="D705" s="58">
        <v>5</v>
      </c>
      <c r="E705" s="58">
        <v>2</v>
      </c>
      <c r="F705" s="59" t="s">
        <v>599</v>
      </c>
      <c r="G705" s="60">
        <v>0.01</v>
      </c>
    </row>
    <row r="706" spans="1:7" ht="11.25">
      <c r="A706" s="56" t="s">
        <v>600</v>
      </c>
      <c r="B706" s="57" t="s">
        <v>1372</v>
      </c>
      <c r="C706" s="57"/>
      <c r="D706" s="58">
        <v>50</v>
      </c>
      <c r="E706" s="58">
        <v>2</v>
      </c>
      <c r="F706" s="59" t="s">
        <v>601</v>
      </c>
      <c r="G706" s="60">
        <v>0.1</v>
      </c>
    </row>
    <row r="707" spans="1:7" ht="11.25">
      <c r="A707" s="56" t="s">
        <v>602</v>
      </c>
      <c r="B707" s="57" t="s">
        <v>1427</v>
      </c>
      <c r="C707" s="57"/>
      <c r="D707" s="58">
        <v>7.5</v>
      </c>
      <c r="E707" s="58">
        <v>1</v>
      </c>
      <c r="F707" s="59" t="s">
        <v>603</v>
      </c>
      <c r="G707" s="60">
        <v>0.008</v>
      </c>
    </row>
    <row r="708" spans="1:7" ht="11.25">
      <c r="A708" s="56" t="s">
        <v>604</v>
      </c>
      <c r="B708" s="57" t="s">
        <v>1427</v>
      </c>
      <c r="C708" s="57"/>
      <c r="D708" s="58">
        <v>7.5</v>
      </c>
      <c r="E708" s="58">
        <v>2</v>
      </c>
      <c r="F708" s="59" t="s">
        <v>605</v>
      </c>
      <c r="G708" s="60">
        <v>0.015</v>
      </c>
    </row>
    <row r="709" spans="1:7" ht="11.25">
      <c r="A709" s="56" t="s">
        <v>606</v>
      </c>
      <c r="B709" s="57" t="s">
        <v>607</v>
      </c>
      <c r="C709" s="57"/>
      <c r="D709" s="58">
        <v>2</v>
      </c>
      <c r="E709" s="58">
        <v>1</v>
      </c>
      <c r="F709" s="59" t="s">
        <v>608</v>
      </c>
      <c r="G709" s="60">
        <v>0.006</v>
      </c>
    </row>
    <row r="710" spans="1:7" ht="12" thickBot="1">
      <c r="A710" s="76" t="s">
        <v>609</v>
      </c>
      <c r="B710" s="77" t="s">
        <v>607</v>
      </c>
      <c r="C710" s="77"/>
      <c r="D710" s="78">
        <v>2</v>
      </c>
      <c r="E710" s="78">
        <v>2</v>
      </c>
      <c r="F710" s="79" t="s">
        <v>610</v>
      </c>
      <c r="G710" s="80">
        <v>0.009</v>
      </c>
    </row>
  </sheetData>
  <sheetProtection/>
  <mergeCells count="14">
    <mergeCell ref="A271:G271"/>
    <mergeCell ref="A504:G504"/>
    <mergeCell ref="A515:G515"/>
    <mergeCell ref="A532:G532"/>
    <mergeCell ref="A2:G2"/>
    <mergeCell ref="A65:G65"/>
    <mergeCell ref="A218:G218"/>
    <mergeCell ref="A231:G231"/>
    <mergeCell ref="A673:G673"/>
    <mergeCell ref="A684:G684"/>
    <mergeCell ref="A553:G553"/>
    <mergeCell ref="A565:G565"/>
    <mergeCell ref="A650:G650"/>
    <mergeCell ref="A660:G66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Sterrett</dc:creator>
  <cp:keywords/>
  <dc:description/>
  <cp:lastModifiedBy>Rincon, Ernie</cp:lastModifiedBy>
  <cp:lastPrinted>2006-01-04T00:54:14Z</cp:lastPrinted>
  <dcterms:created xsi:type="dcterms:W3CDTF">2000-02-18T05:56:46Z</dcterms:created>
  <dcterms:modified xsi:type="dcterms:W3CDTF">2017-01-10T17:34:29Z</dcterms:modified>
  <cp:category/>
  <cp:version/>
  <cp:contentType/>
  <cp:contentStatus/>
</cp:coreProperties>
</file>