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https://sps.sdge.com/wg/PS-efp/IDERDRP/DRP Demo C Related Items/"/>
    </mc:Choice>
  </mc:AlternateContent>
  <bookViews>
    <workbookView xWindow="0" yWindow="0" windowWidth="25560" windowHeight="9945" tabRatio="952"/>
  </bookViews>
  <sheets>
    <sheet name="1. Instructions" sheetId="3" r:id="rId1"/>
    <sheet name="2. Contact Information" sheetId="4" r:id="rId2"/>
    <sheet name="3. Project Description" sheetId="5" r:id="rId3"/>
    <sheet name="4. Interconnection" sheetId="6" r:id="rId4"/>
    <sheet name="5. PPA Summary" sheetId="18" r:id="rId5"/>
    <sheet name="6. Permitting" sheetId="9" r:id="rId6"/>
    <sheet name="7. Schedule" sheetId="10" r:id="rId7"/>
    <sheet name="8. Delivery Profile" sheetId="17" r:id="rId8"/>
    <sheet name="9. Pricing" sheetId="1" r:id="rId9"/>
    <sheet name="10. Confidentiality" sheetId="11" r:id="rId10"/>
    <sheet name="11. Eligibility" sheetId="7" r:id="rId11"/>
    <sheet name="Choices" sheetId="12" state="hidden" r:id="rId12"/>
  </sheet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untry">Choices!$E$4:$E$8</definedName>
    <definedName name="CREZ">Choices!$F$4:$F$41</definedName>
    <definedName name="Delivery_Term">Choices!$AE$4:$AE$6</definedName>
    <definedName name="Developer_Experience">Choices!$C$4:$C$10</definedName>
    <definedName name="Form_title">'1.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_xlnm.Print_Area" localSheetId="0">'1. Instructions'!$B$1:$F$21</definedName>
    <definedName name="_xlnm.Print_Area" localSheetId="9">'10. Confidentiality'!$B$1:$D$6</definedName>
    <definedName name="_xlnm.Print_Area" localSheetId="10">'11. Eligibility'!$B$1:$F$64</definedName>
    <definedName name="_xlnm.Print_Area" localSheetId="1">'2. Contact Information'!$B$1:$E$35</definedName>
    <definedName name="_xlnm.Print_Area" localSheetId="2">'3. Project Description'!$B$1:$E$67</definedName>
    <definedName name="_xlnm.Print_Area" localSheetId="3">'4. Interconnection'!$B$1:$F$36</definedName>
    <definedName name="_xlnm.Print_Area" localSheetId="4">'5. PPA Summary'!#REF!</definedName>
    <definedName name="_xlnm.Print_Area" localSheetId="5">'6. Permitting'!$B$1:$E$45</definedName>
    <definedName name="_xlnm.Print_Area" localSheetId="6">'7. Schedule'!$B$1:$E$34</definedName>
    <definedName name="_xlnm.Print_Area" localSheetId="8">'9. Pricing'!$B$1:$F$140</definedName>
    <definedName name="Product_Category">Choices!$I$4:$I$7</definedName>
    <definedName name="Program_Origination">Choices!$M$4:$M$18</definedName>
    <definedName name="Project_Interconnection_Location">Choices!$S$4:$S$8</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Choices!$G$4:$G$21</definedName>
    <definedName name="Transmission_Upgrade_Status">Choices!$AA$4:$AA$11</definedName>
  </definedNames>
  <calcPr calcId="171027"/>
</workbook>
</file>

<file path=xl/calcChain.xml><?xml version="1.0" encoding="utf-8"?>
<calcChain xmlns="http://schemas.openxmlformats.org/spreadsheetml/2006/main">
  <c r="L15" i="17" l="1"/>
  <c r="X15" i="17" s="1"/>
  <c r="AJ15" i="17" s="1"/>
  <c r="AS42" i="17"/>
  <c r="AR42" i="17"/>
  <c r="AQ42" i="17"/>
  <c r="AP42" i="17"/>
  <c r="AO42" i="17"/>
  <c r="AN42" i="17"/>
  <c r="AM42" i="17"/>
  <c r="AL42" i="17"/>
  <c r="AK42" i="17"/>
  <c r="B16" i="17"/>
  <c r="B17" i="17" s="1"/>
  <c r="B1" i="18"/>
  <c r="G128" i="1"/>
  <c r="G127" i="1"/>
  <c r="G126" i="1"/>
  <c r="G125" i="1"/>
  <c r="G124" i="1"/>
  <c r="G123" i="1"/>
  <c r="G122" i="1"/>
  <c r="G121" i="1"/>
  <c r="G120" i="1"/>
  <c r="G119" i="1"/>
  <c r="G118" i="1"/>
  <c r="G117" i="1"/>
  <c r="G116" i="1"/>
  <c r="G115" i="1"/>
  <c r="B18" i="1"/>
  <c r="B19" i="1" s="1"/>
  <c r="B20" i="1" s="1"/>
  <c r="B21" i="1" s="1"/>
  <c r="B22" i="1" s="1"/>
  <c r="B23" i="1" s="1"/>
  <c r="B17" i="1"/>
  <c r="B18" i="17" l="1"/>
  <c r="L17" i="17"/>
  <c r="X17" i="17" s="1"/>
  <c r="AJ17" i="17" s="1"/>
  <c r="L16" i="17"/>
  <c r="X16" i="17" s="1"/>
  <c r="AJ16" i="17" s="1"/>
  <c r="B24" i="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G135" i="1"/>
  <c r="G134" i="1"/>
  <c r="G133" i="1"/>
  <c r="G132" i="1"/>
  <c r="G131" i="1"/>
  <c r="G130" i="1"/>
  <c r="G129"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B19" i="17" l="1"/>
  <c r="L18" i="17"/>
  <c r="X18" i="17" s="1"/>
  <c r="AJ18" i="17" s="1"/>
  <c r="M42" i="17"/>
  <c r="Y42" i="17"/>
  <c r="B20" i="17" l="1"/>
  <c r="L19" i="17"/>
  <c r="X19" i="17" s="1"/>
  <c r="AJ19" i="17" s="1"/>
  <c r="AG42" i="17"/>
  <c r="AF42" i="17"/>
  <c r="AE42" i="17"/>
  <c r="AD42" i="17"/>
  <c r="AC42" i="17"/>
  <c r="AB42" i="17"/>
  <c r="AA42" i="17"/>
  <c r="Z42" i="17"/>
  <c r="U42" i="17"/>
  <c r="T42" i="17"/>
  <c r="S42" i="17"/>
  <c r="R42" i="17"/>
  <c r="Q42" i="17"/>
  <c r="P42" i="17"/>
  <c r="O42" i="17"/>
  <c r="N42" i="17"/>
  <c r="B21" i="17" l="1"/>
  <c r="L20" i="17"/>
  <c r="X20" i="17" s="1"/>
  <c r="AJ20" i="17" s="1"/>
  <c r="B22" i="17" l="1"/>
  <c r="L21" i="17"/>
  <c r="X21" i="17" s="1"/>
  <c r="AJ21" i="17" s="1"/>
  <c r="B1" i="17"/>
  <c r="B1" i="1"/>
  <c r="B23" i="17" l="1"/>
  <c r="L22" i="17"/>
  <c r="X22" i="17" s="1"/>
  <c r="AJ22" i="17" s="1"/>
  <c r="I42" i="17"/>
  <c r="H42" i="17"/>
  <c r="G42" i="17"/>
  <c r="F42" i="17"/>
  <c r="E42" i="17"/>
  <c r="D42" i="17"/>
  <c r="C42" i="17"/>
  <c r="B24" i="17" l="1"/>
  <c r="L23" i="17"/>
  <c r="X23" i="17" s="1"/>
  <c r="AJ23" i="17" s="1"/>
  <c r="B1" i="11"/>
  <c r="B1" i="10"/>
  <c r="B1" i="9"/>
  <c r="B1" i="7"/>
  <c r="B25" i="17" l="1"/>
  <c r="L24" i="17"/>
  <c r="X24" i="17" s="1"/>
  <c r="AJ24" i="17" s="1"/>
  <c r="B1" i="6"/>
  <c r="B1" i="5"/>
  <c r="B1" i="4"/>
  <c r="B26" i="17" l="1"/>
  <c r="L25" i="17"/>
  <c r="X25" i="17" s="1"/>
  <c r="AJ25" i="17" s="1"/>
  <c r="B27" i="17" l="1"/>
  <c r="L26" i="17"/>
  <c r="X26" i="17" s="1"/>
  <c r="AJ26" i="17" s="1"/>
  <c r="C16" i="1"/>
  <c r="F16" i="1" s="1"/>
  <c r="B28" i="17" l="1"/>
  <c r="L27" i="17"/>
  <c r="X27" i="17" s="1"/>
  <c r="AJ27" i="17" s="1"/>
  <c r="D16" i="1"/>
  <c r="C17" i="1" s="1"/>
  <c r="F17" i="1" s="1"/>
  <c r="C30" i="10"/>
  <c r="B29" i="17" l="1"/>
  <c r="L28" i="17"/>
  <c r="X28" i="17" s="1"/>
  <c r="AJ28" i="17" s="1"/>
  <c r="D17" i="1"/>
  <c r="C18" i="1" s="1"/>
  <c r="F18" i="1" s="1"/>
  <c r="B30" i="17" l="1"/>
  <c r="L29" i="17"/>
  <c r="X29" i="17" s="1"/>
  <c r="AJ29" i="17" s="1"/>
  <c r="D18" i="1"/>
  <c r="B31" i="17" l="1"/>
  <c r="L30" i="17"/>
  <c r="X30" i="17" s="1"/>
  <c r="AJ30" i="17" s="1"/>
  <c r="C19" i="1"/>
  <c r="F19" i="1" s="1"/>
  <c r="B32" i="17" l="1"/>
  <c r="L31" i="17"/>
  <c r="X31" i="17" s="1"/>
  <c r="AJ31" i="17" s="1"/>
  <c r="D19" i="1"/>
  <c r="C20" i="1" s="1"/>
  <c r="F20" i="1" s="1"/>
  <c r="B33" i="17" l="1"/>
  <c r="L32" i="17"/>
  <c r="X32" i="17" s="1"/>
  <c r="AJ32" i="17" s="1"/>
  <c r="D20" i="1"/>
  <c r="C21" i="1" s="1"/>
  <c r="F21" i="1" s="1"/>
  <c r="B34" i="17" l="1"/>
  <c r="L33" i="17"/>
  <c r="X33" i="17" s="1"/>
  <c r="AJ33" i="17" s="1"/>
  <c r="D21" i="1"/>
  <c r="C22" i="1" s="1"/>
  <c r="F22" i="1" s="1"/>
  <c r="B35" i="17" l="1"/>
  <c r="L34" i="17"/>
  <c r="X34" i="17" s="1"/>
  <c r="AJ34" i="17" s="1"/>
  <c r="D22" i="1"/>
  <c r="C23" i="1" s="1"/>
  <c r="F23" i="1" s="1"/>
  <c r="B36" i="17" l="1"/>
  <c r="L35" i="17"/>
  <c r="X35" i="17" s="1"/>
  <c r="AJ35" i="17" s="1"/>
  <c r="D23" i="1"/>
  <c r="C24" i="1" s="1"/>
  <c r="F24" i="1" s="1"/>
  <c r="B37" i="17" l="1"/>
  <c r="L36" i="17"/>
  <c r="X36" i="17" s="1"/>
  <c r="AJ36" i="17" s="1"/>
  <c r="D24" i="1"/>
  <c r="C25" i="1" s="1"/>
  <c r="B38" i="17" l="1"/>
  <c r="L38" i="17" s="1"/>
  <c r="X38" i="17" s="1"/>
  <c r="AJ38" i="17" s="1"/>
  <c r="L37" i="17"/>
  <c r="X37" i="17" s="1"/>
  <c r="AJ37" i="17" s="1"/>
  <c r="D25" i="1"/>
  <c r="C26" i="1" s="1"/>
  <c r="D26" i="1" s="1"/>
  <c r="F25" i="1"/>
  <c r="F26" i="1" l="1"/>
  <c r="C27" i="1"/>
  <c r="D27" i="1" s="1"/>
  <c r="F27" i="1" l="1"/>
  <c r="C28" i="1"/>
  <c r="D28" i="1" s="1"/>
  <c r="F28" i="1" l="1"/>
  <c r="C29" i="1"/>
  <c r="D29" i="1" s="1"/>
  <c r="F29" i="1" l="1"/>
  <c r="C30" i="1"/>
  <c r="D30" i="1" s="1"/>
  <c r="F30" i="1" l="1"/>
  <c r="C31" i="1"/>
  <c r="D31" i="1" s="1"/>
  <c r="F31" i="1" l="1"/>
  <c r="C32" i="1"/>
  <c r="D32" i="1" s="1"/>
  <c r="F32" i="1" l="1"/>
  <c r="C33" i="1"/>
  <c r="D33" i="1" s="1"/>
  <c r="F33" i="1" l="1"/>
  <c r="C34" i="1"/>
  <c r="D34" i="1" s="1"/>
  <c r="F34" i="1" l="1"/>
  <c r="C35" i="1"/>
  <c r="D35" i="1" s="1"/>
  <c r="F35" i="1" l="1"/>
  <c r="C36" i="1"/>
  <c r="D36" i="1" s="1"/>
  <c r="F36" i="1" l="1"/>
  <c r="C37" i="1"/>
  <c r="D37" i="1" s="1"/>
  <c r="F37" i="1" l="1"/>
  <c r="C38" i="1"/>
  <c r="D38" i="1" s="1"/>
  <c r="F38" i="1" l="1"/>
  <c r="C39" i="1"/>
  <c r="D39" i="1" s="1"/>
  <c r="F39" i="1" l="1"/>
  <c r="C40" i="1"/>
  <c r="D40" i="1" s="1"/>
  <c r="F40" i="1" l="1"/>
  <c r="C41" i="1"/>
  <c r="D41" i="1" s="1"/>
  <c r="F41" i="1" l="1"/>
  <c r="C42" i="1"/>
  <c r="D42" i="1" s="1"/>
  <c r="F42" i="1" l="1"/>
  <c r="C43" i="1"/>
  <c r="D43" i="1" s="1"/>
  <c r="F43" i="1" l="1"/>
  <c r="C44" i="1"/>
  <c r="D44" i="1" s="1"/>
  <c r="F44" i="1" l="1"/>
  <c r="C45" i="1"/>
  <c r="D45" i="1" s="1"/>
  <c r="F45" i="1" l="1"/>
  <c r="C46" i="1"/>
  <c r="D46" i="1" s="1"/>
  <c r="F46" i="1" l="1"/>
  <c r="C47" i="1"/>
  <c r="D47" i="1" s="1"/>
  <c r="F47" i="1" l="1"/>
  <c r="C48" i="1"/>
  <c r="D48" i="1" s="1"/>
  <c r="F48" i="1" l="1"/>
  <c r="C49" i="1"/>
  <c r="D49" i="1" s="1"/>
  <c r="F49" i="1" l="1"/>
  <c r="C50" i="1"/>
  <c r="D50" i="1" s="1"/>
  <c r="F50" i="1" l="1"/>
  <c r="C51" i="1"/>
  <c r="D51" i="1" s="1"/>
  <c r="F51" i="1" l="1"/>
  <c r="C52" i="1"/>
  <c r="D52" i="1" s="1"/>
  <c r="F52" i="1" l="1"/>
  <c r="C53" i="1"/>
  <c r="D53" i="1" s="1"/>
  <c r="F53" i="1" l="1"/>
  <c r="C54" i="1"/>
  <c r="D54" i="1" s="1"/>
  <c r="F54" i="1" l="1"/>
  <c r="C55" i="1"/>
  <c r="D55" i="1" s="1"/>
  <c r="F55" i="1" l="1"/>
  <c r="C56" i="1"/>
  <c r="D56" i="1" s="1"/>
  <c r="F56" i="1" l="1"/>
  <c r="C57" i="1"/>
  <c r="D57" i="1" s="1"/>
  <c r="F57" i="1" l="1"/>
  <c r="C58" i="1"/>
  <c r="D58" i="1" s="1"/>
  <c r="F58" i="1" l="1"/>
  <c r="C59" i="1"/>
  <c r="D59" i="1" s="1"/>
  <c r="F59" i="1" l="1"/>
  <c r="C60" i="1"/>
  <c r="D60" i="1" s="1"/>
  <c r="F60" i="1" l="1"/>
  <c r="C61" i="1"/>
  <c r="D61" i="1" s="1"/>
  <c r="F61" i="1" l="1"/>
  <c r="C62" i="1"/>
  <c r="D62" i="1" s="1"/>
  <c r="F62" i="1" l="1"/>
  <c r="C63" i="1"/>
  <c r="D63" i="1" s="1"/>
  <c r="F63" i="1" l="1"/>
  <c r="C64" i="1"/>
  <c r="D64" i="1" s="1"/>
  <c r="F64" i="1" l="1"/>
  <c r="C65" i="1"/>
  <c r="D65" i="1" s="1"/>
  <c r="F65" i="1" l="1"/>
  <c r="C66" i="1"/>
  <c r="D66" i="1" s="1"/>
  <c r="F66" i="1" l="1"/>
  <c r="C67" i="1"/>
  <c r="D67" i="1" s="1"/>
  <c r="F67" i="1" l="1"/>
  <c r="C68" i="1"/>
  <c r="D68" i="1" s="1"/>
  <c r="F68" i="1" l="1"/>
  <c r="C69" i="1"/>
  <c r="D69" i="1" s="1"/>
  <c r="F69" i="1" l="1"/>
  <c r="C70" i="1"/>
  <c r="D70" i="1" s="1"/>
  <c r="F70" i="1" l="1"/>
  <c r="C71" i="1"/>
  <c r="D71" i="1" s="1"/>
  <c r="F71" i="1" l="1"/>
  <c r="C72" i="1"/>
  <c r="D72" i="1" s="1"/>
  <c r="C73" i="1" s="1"/>
  <c r="D73" i="1" s="1"/>
  <c r="C74" i="1" s="1"/>
  <c r="D74" i="1" s="1"/>
  <c r="C75" i="1" s="1"/>
  <c r="D75" i="1" s="1"/>
  <c r="C76" i="1" s="1"/>
  <c r="D76" i="1" s="1"/>
  <c r="C77" i="1" s="1"/>
  <c r="D77" i="1" s="1"/>
  <c r="C78" i="1" s="1"/>
  <c r="D78" i="1" s="1"/>
  <c r="C79" i="1" s="1"/>
  <c r="D79" i="1" s="1"/>
  <c r="C80" i="1" s="1"/>
  <c r="D80" i="1" s="1"/>
  <c r="C81" i="1" s="1"/>
  <c r="D81" i="1" s="1"/>
  <c r="C82" i="1" s="1"/>
  <c r="D82" i="1" s="1"/>
  <c r="C83" i="1" s="1"/>
  <c r="D83" i="1" s="1"/>
  <c r="C84" i="1" s="1"/>
  <c r="D84" i="1" s="1"/>
  <c r="C85" i="1" s="1"/>
  <c r="D85" i="1" s="1"/>
  <c r="C86" i="1" s="1"/>
  <c r="D86" i="1" s="1"/>
  <c r="C87" i="1" s="1"/>
  <c r="D87" i="1" s="1"/>
  <c r="C88" i="1" s="1"/>
  <c r="D88" i="1" s="1"/>
  <c r="C89" i="1" s="1"/>
  <c r="D89" i="1" s="1"/>
  <c r="C90" i="1" s="1"/>
  <c r="D90" i="1" s="1"/>
  <c r="C91" i="1" s="1"/>
  <c r="D91" i="1" s="1"/>
  <c r="C92" i="1" s="1"/>
  <c r="D92" i="1" s="1"/>
  <c r="C93" i="1" s="1"/>
  <c r="D93" i="1" s="1"/>
  <c r="C94" i="1" s="1"/>
  <c r="D94" i="1" s="1"/>
  <c r="C95" i="1" s="1"/>
  <c r="D95" i="1" s="1"/>
  <c r="C96" i="1" s="1"/>
  <c r="D96" i="1" s="1"/>
  <c r="C97" i="1" s="1"/>
  <c r="D97" i="1" s="1"/>
  <c r="C98" i="1" s="1"/>
  <c r="D98" i="1" s="1"/>
  <c r="C99" i="1" s="1"/>
  <c r="D99" i="1" s="1"/>
  <c r="C100" i="1" s="1"/>
  <c r="D100" i="1" s="1"/>
  <c r="C101" i="1" s="1"/>
  <c r="D101" i="1" s="1"/>
  <c r="C102" i="1" s="1"/>
  <c r="D102" i="1" s="1"/>
  <c r="C103" i="1" s="1"/>
  <c r="D103" i="1" s="1"/>
  <c r="C104" i="1" s="1"/>
  <c r="D104" i="1" s="1"/>
  <c r="C105" i="1" s="1"/>
  <c r="D105" i="1" s="1"/>
  <c r="C106" i="1" s="1"/>
  <c r="D106" i="1" s="1"/>
  <c r="C107" i="1" s="1"/>
  <c r="D107" i="1" s="1"/>
  <c r="C108" i="1" s="1"/>
  <c r="D108" i="1" s="1"/>
  <c r="C109" i="1" s="1"/>
  <c r="D109" i="1" s="1"/>
  <c r="C110" i="1" s="1"/>
  <c r="D110" i="1" s="1"/>
  <c r="C111" i="1" s="1"/>
  <c r="D111" i="1" s="1"/>
  <c r="C112" i="1" s="1"/>
  <c r="D112" i="1" s="1"/>
  <c r="C113" i="1" s="1"/>
  <c r="D113" i="1" s="1"/>
  <c r="C114" i="1" s="1"/>
  <c r="D114" i="1" s="1"/>
  <c r="C129" i="1" l="1"/>
  <c r="D129" i="1" s="1"/>
  <c r="C130" i="1" s="1"/>
  <c r="D130" i="1" s="1"/>
  <c r="C131" i="1" s="1"/>
  <c r="D131" i="1" s="1"/>
  <c r="C132" i="1" s="1"/>
  <c r="D132" i="1" s="1"/>
  <c r="C133" i="1" s="1"/>
  <c r="D133" i="1" s="1"/>
  <c r="C134" i="1" s="1"/>
  <c r="D134" i="1" s="1"/>
  <c r="C135" i="1" s="1"/>
  <c r="D135" i="1" s="1"/>
  <c r="C115" i="1"/>
  <c r="F72" i="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29" i="1" s="1"/>
  <c r="F130" i="1" s="1"/>
  <c r="F131" i="1" s="1"/>
  <c r="F132" i="1" s="1"/>
  <c r="F133" i="1" l="1"/>
  <c r="F134" i="1" s="1"/>
  <c r="F135" i="1" s="1"/>
  <c r="D115" i="1"/>
  <c r="C116" i="1" s="1"/>
  <c r="F115" i="1"/>
  <c r="F116" i="1" l="1"/>
  <c r="D116" i="1"/>
  <c r="C117" i="1" s="1"/>
  <c r="F117" i="1" l="1"/>
  <c r="D117" i="1"/>
  <c r="C118" i="1" s="1"/>
  <c r="D118" i="1" l="1"/>
  <c r="C119" i="1" s="1"/>
  <c r="F118" i="1"/>
  <c r="D119" i="1" l="1"/>
  <c r="C120" i="1" s="1"/>
  <c r="F119" i="1"/>
  <c r="F120" i="1" l="1"/>
  <c r="D120" i="1"/>
  <c r="C121" i="1" s="1"/>
  <c r="F121" i="1" l="1"/>
  <c r="D121" i="1"/>
  <c r="C122" i="1" s="1"/>
  <c r="D122" i="1" l="1"/>
  <c r="C123" i="1" s="1"/>
  <c r="F122" i="1"/>
  <c r="D123" i="1" l="1"/>
  <c r="C124" i="1" s="1"/>
  <c r="F123" i="1"/>
  <c r="F124" i="1" l="1"/>
  <c r="D124" i="1"/>
  <c r="C125" i="1" s="1"/>
  <c r="F125" i="1" l="1"/>
  <c r="D125" i="1"/>
  <c r="C126" i="1" s="1"/>
  <c r="D126" i="1" l="1"/>
  <c r="C127" i="1" s="1"/>
  <c r="F126" i="1"/>
  <c r="D127" i="1" l="1"/>
  <c r="C128" i="1" s="1"/>
  <c r="F127" i="1"/>
  <c r="F128" i="1" l="1"/>
  <c r="E10" i="1" s="1"/>
  <c r="D128" i="1"/>
</calcChain>
</file>

<file path=xl/sharedStrings.xml><?xml version="1.0" encoding="utf-8"?>
<sst xmlns="http://schemas.openxmlformats.org/spreadsheetml/2006/main" count="614" uniqueCount="532">
  <si>
    <t>Electrical Interconnection</t>
  </si>
  <si>
    <t xml:space="preserve">Interconnection Status </t>
  </si>
  <si>
    <t>Instructions:</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</si>
  <si>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</si>
  <si>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</si>
  <si>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</si>
  <si>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</si>
  <si>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</si>
  <si>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</si>
  <si>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</si>
  <si>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</si>
  <si>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</si>
  <si>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</si>
  <si>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</si>
  <si>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</si>
  <si>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</si>
  <si>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Interconnection Voltage Level</t>
  </si>
  <si>
    <t>Technology :</t>
  </si>
  <si>
    <t>Project Name:</t>
  </si>
  <si>
    <t>Queue Position Number (if assigned), and Cluster Number</t>
  </si>
  <si>
    <t>Resource Origin:</t>
  </si>
  <si>
    <t>Project Completion Date</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</si>
  <si>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</si>
  <si>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</si>
  <si>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</si>
  <si>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</si>
  <si>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</si>
  <si>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</si>
  <si>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</si>
  <si>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</si>
  <si>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</si>
  <si>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</si>
  <si>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</si>
  <si>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</si>
  <si>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</si>
  <si>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</si>
  <si>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</si>
  <si>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</si>
  <si>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Criteria</t>
  </si>
  <si>
    <t>Resource</t>
  </si>
  <si>
    <t>Interconnection</t>
  </si>
  <si>
    <t>Developer Experience</t>
  </si>
  <si>
    <t>Project Start Date</t>
  </si>
  <si>
    <t>Total Project Area (acres):</t>
  </si>
  <si>
    <t>Solar Tracking system Manufacturer and Model Number (Solar Only):</t>
  </si>
  <si>
    <t>Project Information</t>
  </si>
  <si>
    <t>Expected LNTP Date</t>
  </si>
  <si>
    <t>Expected FNTP Date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</si>
  <si>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</si>
  <si>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</si>
  <si>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</si>
  <si>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</si>
  <si>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</si>
  <si>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</si>
  <si>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</si>
  <si>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</si>
  <si>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</si>
  <si>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</si>
  <si>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</si>
  <si>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</si>
  <si>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</si>
  <si>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</si>
  <si>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</si>
  <si>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</si>
  <si>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</si>
  <si>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</si>
  <si>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</si>
  <si>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</si>
  <si>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</si>
  <si>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</si>
  <si>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</si>
  <si>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</si>
  <si>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</si>
  <si>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</si>
  <si>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</si>
  <si>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</si>
  <si>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</si>
  <si>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</si>
  <si>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</si>
  <si>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</si>
  <si>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</si>
  <si>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</si>
  <si>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</si>
  <si>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</si>
  <si>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</si>
  <si>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</si>
  <si>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</si>
  <si>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</si>
  <si>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</si>
  <si>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</si>
  <si>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</si>
  <si>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</si>
  <si>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</si>
  <si>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</si>
  <si>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</si>
  <si>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</si>
  <si>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</si>
  <si>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</si>
  <si>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</si>
  <si>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</si>
  <si>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</si>
  <si>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</si>
  <si>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Confidentiality</t>
  </si>
  <si>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</si>
  <si>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</si>
  <si>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</si>
  <si>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</si>
  <si>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</si>
  <si>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</si>
  <si>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</si>
  <si>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</si>
  <si>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</si>
  <si>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</si>
  <si>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</si>
  <si>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</si>
  <si>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Project Latitude</t>
  </si>
  <si>
    <t>Project Longitude</t>
  </si>
  <si>
    <t>Project Parcel Number</t>
  </si>
  <si>
    <t>Overview</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</si>
  <si>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</si>
  <si>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</si>
  <si>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</si>
  <si>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</si>
  <si>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</si>
  <si>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</si>
  <si>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</si>
  <si>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</si>
  <si>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</si>
  <si>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Where the Project's is Interconnected</t>
  </si>
  <si>
    <t>Location/Required Maps</t>
  </si>
  <si>
    <t>Project Capacity/Tenor</t>
  </si>
  <si>
    <t>Has the Respondent read Section 8 and 9 of the RFO protocols and agrees to abide by these terms?</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</si>
  <si>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</si>
  <si>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</si>
  <si>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</si>
  <si>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</si>
  <si>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</si>
  <si>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</si>
  <si>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</si>
  <si>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</si>
  <si>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</si>
  <si>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</si>
  <si>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</si>
  <si>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</si>
  <si>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</si>
  <si>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</si>
  <si>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</si>
  <si>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</si>
  <si>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</si>
  <si>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</si>
  <si>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</si>
  <si>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</si>
  <si>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</si>
  <si>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</si>
  <si>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</si>
  <si>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</si>
  <si>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</si>
  <si>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</si>
  <si>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</si>
  <si>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</si>
  <si>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</si>
  <si>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</si>
  <si>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</si>
  <si>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</si>
  <si>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</si>
  <si>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</si>
  <si>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</si>
  <si>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</si>
  <si>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</si>
  <si>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</si>
  <si>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</si>
  <si>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</si>
  <si>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</si>
  <si>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</si>
  <si>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</si>
  <si>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</si>
  <si>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</si>
  <si>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</si>
  <si>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</si>
  <si>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</si>
  <si>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</si>
  <si>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</si>
  <si>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</si>
  <si>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</si>
  <si>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</si>
  <si>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</si>
  <si>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</si>
  <si>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</si>
  <si>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</si>
  <si>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</si>
  <si>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</si>
  <si>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</si>
  <si>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</si>
  <si>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</si>
  <si>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</si>
  <si>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</si>
  <si>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</si>
  <si>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</si>
  <si>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</si>
  <si>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</si>
  <si>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</si>
  <si>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</si>
  <si>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</si>
  <si>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</si>
  <si>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</si>
  <si>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</si>
  <si>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</si>
  <si>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</si>
  <si>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</si>
  <si>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</si>
  <si>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</si>
  <si>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</si>
  <si>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</si>
  <si>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</si>
  <si>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</si>
  <si>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</si>
  <si>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</si>
  <si>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</si>
  <si>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</si>
  <si>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</si>
  <si>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</si>
  <si>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</si>
  <si>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</si>
  <si>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</si>
  <si>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</si>
  <si>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</si>
  <si>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</si>
  <si>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</si>
  <si>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</si>
  <si>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</si>
  <si>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</si>
  <si>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</si>
  <si>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</si>
  <si>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</si>
  <si>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</si>
  <si>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</si>
  <si>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</si>
  <si>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</si>
  <si>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</si>
  <si>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</si>
  <si>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</si>
  <si>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</si>
  <si>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</si>
  <si>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</si>
  <si>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</si>
  <si>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</si>
  <si>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</si>
  <si>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</si>
  <si>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</si>
  <si>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</si>
  <si>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</si>
  <si>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</si>
  <si>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</si>
  <si>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</si>
  <si>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</si>
  <si>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</si>
  <si>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</si>
  <si>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</si>
  <si>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</si>
  <si>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</si>
  <si>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</si>
  <si>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</si>
  <si>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</si>
  <si>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</si>
  <si>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</si>
  <si>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</si>
  <si>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</si>
  <si>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</si>
  <si>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</si>
  <si>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</si>
  <si>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</si>
  <si>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</si>
  <si>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</si>
  <si>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</si>
  <si>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</si>
  <si>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</si>
  <si>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</si>
  <si>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</si>
  <si>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</si>
  <si>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</si>
  <si>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</si>
  <si>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</si>
  <si>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</si>
  <si>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</si>
  <si>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</si>
  <si>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</si>
  <si>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</si>
  <si>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</si>
  <si>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</si>
  <si>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</si>
  <si>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</si>
  <si>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</si>
  <si>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</si>
  <si>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</si>
  <si>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</si>
  <si>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</si>
  <si>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</si>
  <si>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</si>
  <si>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</si>
  <si>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</si>
  <si>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</si>
  <si>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</si>
  <si>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</si>
  <si>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</si>
  <si>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</si>
  <si>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</si>
  <si>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</si>
  <si>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</si>
  <si>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</si>
  <si>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</si>
  <si>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</si>
  <si>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</si>
  <si>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</si>
  <si>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</si>
  <si>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</si>
  <si>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</si>
  <si>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</si>
  <si>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</si>
  <si>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</si>
  <si>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</si>
  <si>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</si>
  <si>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</si>
  <si>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</si>
  <si>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</si>
  <si>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</si>
  <si>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</si>
  <si>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</si>
  <si>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</si>
  <si>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</si>
  <si>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</si>
  <si>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</si>
  <si>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</si>
  <si>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</si>
  <si>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</si>
  <si>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</si>
  <si>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</si>
  <si>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</si>
  <si>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</si>
  <si>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</si>
  <si>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</si>
  <si>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</si>
  <si>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</si>
  <si>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</si>
  <si>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</si>
  <si>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</si>
  <si>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</si>
  <si>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</si>
  <si>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</si>
  <si>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</si>
  <si>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</si>
  <si>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</si>
  <si>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</si>
  <si>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</si>
  <si>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</si>
  <si>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</si>
  <si>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</si>
  <si>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</si>
  <si>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</si>
  <si>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</si>
  <si>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</si>
  <si>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</si>
  <si>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</si>
  <si>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</si>
  <si>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</si>
  <si>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</si>
  <si>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</si>
  <si>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</si>
  <si>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</si>
  <si>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</si>
  <si>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</si>
  <si>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</si>
  <si>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</si>
  <si>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</si>
  <si>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</si>
  <si>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</si>
  <si>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</si>
  <si>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</si>
  <si>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</si>
  <si>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</si>
  <si>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</si>
  <si>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</si>
  <si>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</si>
  <si>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</si>
  <si>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</si>
  <si>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</si>
  <si>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</si>
  <si>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</si>
  <si>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</si>
  <si>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</si>
  <si>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</si>
  <si>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</si>
  <si>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</si>
  <si>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</si>
  <si>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</si>
  <si>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</si>
  <si>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</si>
  <si>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</si>
  <si>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</si>
  <si>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</si>
  <si>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</si>
  <si>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</si>
  <si>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</si>
  <si>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</si>
  <si>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</si>
  <si>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</si>
  <si>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</si>
  <si>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</si>
  <si>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</si>
  <si>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</si>
  <si>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</si>
  <si>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</si>
  <si>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</si>
  <si>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</si>
  <si>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</si>
  <si>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Have you uploaded all of your documents to PowerAdvocate?</t>
  </si>
  <si>
    <t>If you are bidding a solar plant, have you submitted the full PVsyst Model and does the output of that match the inputs to the Delivery Profile?</t>
  </si>
  <si>
    <t>Has the Respondent attached submitted a form showing this ownership? (Direct ownership, lease, or lease option)</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</si>
  <si>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</si>
  <si>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</si>
  <si>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</si>
  <si>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</si>
  <si>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</si>
  <si>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</si>
  <si>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</si>
  <si>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</si>
  <si>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</si>
  <si>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</si>
  <si>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</si>
  <si>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</si>
  <si>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</si>
  <si>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</si>
  <si>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</si>
  <si>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</si>
  <si>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</si>
  <si>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</si>
  <si>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</si>
  <si>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t>Company X Model Y, 300 W</t>
  </si>
  <si>
    <t>Under what tariff did you submit an interconnection Request?</t>
  </si>
  <si>
    <t>Permit/Agreement Type/Name</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</si>
  <si>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</si>
  <si>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</si>
  <si>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t>- Limit and focus the discussion of the free form fields</t>
  </si>
  <si>
    <t>- Submit One Offer Form per offer variation</t>
  </si>
  <si>
    <t>Is the Respondent an affiliate of SDG&amp;E?</t>
  </si>
  <si>
    <t>List and describe other projects of a similar nature and technology developed by Respondent currently in operation. What are the total MW of projects installed?</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</si>
  <si>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</si>
  <si>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</si>
  <si>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</si>
  <si>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Please provide a brief description of the project or program being proposed.  In particular, if your project or program is intended to include multiple resource types (ie: Energy Storage and EE, Solar and Energy Storage, etc…) please include those details</t>
  </si>
  <si>
    <t xml:space="preserve">SDG&amp;E is seeking creative approaches to maintaining circuit reliability in the event that the project or program (which may include multiple integrated resource types) does not perform as expected.  Such approaches as the Respondent having sufficient load on the circuit under their direct control and that may be dropped may be one approach, but SDG&amp;E is willing to consider other approaches and encourages creative solutions be proposed.  Such approaches may be described in the red-lines provided to the model agreement(s).  Please also describe any creative solitions or approaches  to this issue </t>
  </si>
  <si>
    <t>The DRP Guidance Ruling (Assigned Commissioner’s Ruling on Guidance for Public Utilities Code Section 769 – Distribution Resource Planning -- available here: http://docs.cpuc.ca.gov/PublishedDocs/Efile/G000/M146/K374/146374514.PDF ) -- defines three categories of natural gas fired DG that may be considered as eligible DERs in this solicitation (fuel cells, Combined Heat &amp; Power (“CHP”) and stationary internal combustion engines).  See the definitions beginning on p. 14 in the attachment to the ruling.  In order to be eligible, these resources must show that they are able to “produce greenhouse gas (“GHG”) emissions reductions over its lifecycle.”  If Respondents believe this is true of their offer, please provide an explanation of how this requirement may be met:</t>
  </si>
  <si>
    <t xml:space="preserve">The DRP Resources that have the operational flexibility necessary to aid in integrating renewables may have a renewables integration benefit included, but only to the extent that the benefit is not captured in flexible RA or A/S value.  If Respondents believe their resource merits such renewables integration benefits, they should provide details / arguments as to how such benefits may be provided </t>
  </si>
  <si>
    <t>Incrementality</t>
  </si>
  <si>
    <t>Is your project Incremental?  Please state your arguments regarding whether or to what degree your project or program already is (or is not) being sourced by SDG&amp;E via another mechanism (that is, via another solicitation, tariff or program).  Please state whether you believe your project or program is 1) not already being sourced by another mechanism, 2) is partially being sourced by another mechanism (in this case, please describe what portions are being sourced and which are not), or 3) is fully being sourced by another mechanism.</t>
  </si>
  <si>
    <t>Provide an itemized cost breakdown of expected interconnection costs attributable to both Respondent and host utility (SDG&amp;E). (i.e. voltage support costs, reconductoring costs, etc..)
(Note that gen-tie costs (including but not limited to: cable, transformers, protection gear and other equipment on the generator side of the meter) attributable to Respondent shall be included in the bid price indicated on the Pricing / offer Forms.)</t>
  </si>
  <si>
    <t>RFO</t>
  </si>
  <si>
    <t>Safety</t>
  </si>
  <si>
    <t xml:space="preserve">Will you operate and maintain the program or project that is the subject of your offer in accordance with accepted electrical practices, applicable law and industry standards including those that are related to safety (note: the terms “accepted electrical practices”, “applicable law” and “industry standards” generally have the meanings set forth below).
Accepted Electrical Practices – means those practices, methods, applicable codes and acts engaged in or approved by a significant portion of the electric power industry during the relevant time period, or any of the practices, methods and acts which, in exercise of reasonable judgment in light of the facts known at the time a decision is made, could have been expected to accomplish a desired result at reasonable cost consistent with good business practices, reliability, safety and expedition.  Accepted Electrical Practices are not intended to be limited to the optimum practices, methods or acts to the exclusion of other, but rather to those practices, methods and act generally accepted or approved by a significant portion of the electric power industry in the relevant region, during the relevant time period, as described in the immediately preceding sentence. 
Applicable Law – means all applicable statutes, laws, court decisions, ordinances, rules, order, writ, subpoena or regulations of any governmental authority, or the rules or regulations of any exchange or control grid operator.
Industry standards - When notified of a dispatch by SDG&amp;E (or the CAISO), Respondent shall operate the project in accordance with Accepted Electrical Practices, Applicable Laws, permit requirements and applicable California utility industry standards, including without limitation the standards established by the California Electricity Generation Facilities Standards Committee, pursuant to Public Utilities Code Section 761.3, and enforced by the CPUC, and CAISO-mandated standards, as set forth in Section 5 of the CAISO tariff (collectively, “Industry Standards”).   In addition, Respondent shall at all times maintain and operate their program or project in a safe manner as required by Accepted Electrical Practices, Industry Standards, statutes, regulations or other Applicable Law. </t>
  </si>
  <si>
    <t>Has a long term fuel contract been executed with a supplier?</t>
  </si>
  <si>
    <t>Discuss project’s overall fuel plan and status (as applicable).</t>
  </si>
  <si>
    <t>Is your company licensed to do business in California: If yes, what are your applicable business license numbers?</t>
  </si>
  <si>
    <t>Describe project team’s background and experience developing projects of a similar nature and technology.  How many MW total are currently under construction?  Please submit bios for key personnel involved in the project. Please provide contact / reference  information for projects in operation.</t>
  </si>
  <si>
    <t>Did the Respondent submit site location map(s) clearly showing the location of the expected interconnections for transmission, fuel, and water</t>
  </si>
  <si>
    <t xml:space="preserve">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  If applicable, include fuel interconnection diagram indicating fuel delivery point. </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</si>
  <si>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</si>
  <si>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</si>
  <si>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Is your project tenor between 5 and 10 years?</t>
  </si>
  <si>
    <t>Site Control</t>
  </si>
  <si>
    <t>If shortlisted, will the Respondent’s site control documents be: 1) in the name of the same entity that will execute the PPA, or 2) shall have been assigned to such entity by the time Respondent accepts its position on the shortlist.</t>
  </si>
  <si>
    <t>If shortlisted, will the Respondent’s interconnection documents be: 1) in the name of the same entity that will execute the RAM PPA, or 2) shall have been assigned to such entity by the time Respondent accepts its position on the shortlist.</t>
  </si>
  <si>
    <t>Have you submitted a fuel availability (solar/wind resource, biomass and etc.…) study?  Specify the data source, the length/duration of the data made available by the data source, and explain the results and how the results support the projected annual MWHs.</t>
  </si>
  <si>
    <t xml:space="preserve">Hour </t>
  </si>
  <si>
    <t>Minimum Requirements</t>
  </si>
  <si>
    <t>Total Inverter Nameplate AC Capacity (MWac) or Nameplate Turbine Output (MWac) (Solar and Wind Only):</t>
  </si>
  <si>
    <t>Contract Capacity at the Delivery Point, net of all plant losses (MWac) or maximum possible load drop or EE savings:</t>
  </si>
  <si>
    <t>Emissions Factor (lbs CO2/MWh/year):</t>
  </si>
  <si>
    <t>DRP Demo C Offer Form</t>
  </si>
  <si>
    <t>Annual Two-hour MW Commitment</t>
  </si>
  <si>
    <t>Does your project have the ability to run every day between June 1 and October 31? Note: the project may not be called upon to run every day, but must have the ability to do so if directed.</t>
  </si>
  <si>
    <t>Discuss how you will meter your project.</t>
  </si>
  <si>
    <t xml:space="preserve">Generally Accepted Accounting Principles and SEC rules require SDG&amp;E to evaluate whether  SDG&amp;E must consolidate a Respondent’s financial information within SDG&amp;E’s financial statements.  Will you provide SDG&amp;E access to financial records and personnel to determine if consolidated financial reporting is required? </t>
  </si>
  <si>
    <t>Reporting Requirements</t>
  </si>
  <si>
    <t xml:space="preserve">Explain any operating and scheduling/dispatch restrictions </t>
  </si>
  <si>
    <t>Execute a supply contract for major equipment</t>
  </si>
  <si>
    <t>For DR/EE: 50% of Customer acquisitions</t>
  </si>
  <si>
    <t>For DR/EE: 75% of Customer acquisitions</t>
  </si>
  <si>
    <t>For DR/EE: 100% of Customer acquisitions</t>
  </si>
  <si>
    <t>Bid Price ($)</t>
  </si>
  <si>
    <t>Contract Month</t>
  </si>
  <si>
    <t>Circuit</t>
  </si>
  <si>
    <t>Which circuit is this Project providing distribution capacity for?</t>
  </si>
  <si>
    <t>Interconnection Point and Circuit #</t>
  </si>
  <si>
    <t>Please explain any mutual exclusivity or inclusivity with any other offers</t>
  </si>
  <si>
    <t>Circuit 298</t>
  </si>
  <si>
    <t>Circuit 295</t>
  </si>
  <si>
    <t>Does the Respondent, or any affiliate, have one or more contracts with SDG&amp;E?</t>
  </si>
  <si>
    <t>Primary Engine/Turbine/Panel Manufacturer, model # and rating or maximum Customer load drop/EE savings</t>
  </si>
  <si>
    <t>Expected Number of Solar Panels or Wind Turbines or number of Customers/Registrations or Generators:</t>
  </si>
  <si>
    <t>Total Solar Panel Nameplate Capacity (MWdc), Total Maximum Wind Turbine Power Curve Output (MWac), Total Maximum Generator Output (MWac), Total Maximum Customer Drop/decrease (MWac):</t>
  </si>
  <si>
    <t>Month Ends</t>
  </si>
  <si>
    <t>Explain any project or program costs not identified above</t>
  </si>
  <si>
    <t>Cash Flows with Zeros</t>
  </si>
  <si>
    <t>NPV Dates</t>
  </si>
  <si>
    <t>NPV of Cash Flows ($s)</t>
  </si>
  <si>
    <t>Project Costs</t>
  </si>
  <si>
    <r>
      <rPr>
        <b/>
        <i/>
        <sz val="10"/>
        <color theme="1"/>
        <rFont val="Arial"/>
        <family val="2"/>
      </rPr>
      <t>For DR and EE Only:</t>
    </r>
    <r>
      <rPr>
        <i/>
        <sz val="10"/>
        <color theme="1"/>
        <rFont val="Arial"/>
        <family val="2"/>
      </rPr>
      <t xml:space="preserve"> Describe the target market for participation in the program by customer class and whether the customers will be bundled SDG&amp;E customers, Direct Access customers or both.</t>
    </r>
  </si>
  <si>
    <r>
      <rPr>
        <b/>
        <i/>
        <sz val="10"/>
        <color theme="1"/>
        <rFont val="Arial"/>
        <family val="2"/>
      </rPr>
      <t xml:space="preserve">For DR and EE Only: </t>
    </r>
    <r>
      <rPr>
        <i/>
        <sz val="10"/>
        <color theme="1"/>
        <rFont val="Arial"/>
        <family val="2"/>
      </rPr>
      <t>What is the primary technology and method used fo reducing load?</t>
    </r>
  </si>
  <si>
    <r>
      <rPr>
        <b/>
        <i/>
        <sz val="10"/>
        <color theme="1"/>
        <rFont val="Arial"/>
        <family val="2"/>
      </rPr>
      <t xml:space="preserve">For DR and EE Only: </t>
    </r>
    <r>
      <rPr>
        <i/>
        <sz val="10"/>
        <color theme="1"/>
        <rFont val="Arial"/>
        <family val="2"/>
      </rPr>
      <t>Please describe how the DR or EE resource load reduction and/or energy savings are proposed to be measured to ensure the load reduction amount committed is achieved (i.e. what is your M&amp;V plan)?</t>
    </r>
  </si>
  <si>
    <r>
      <rPr>
        <b/>
        <i/>
        <sz val="10"/>
        <color theme="1"/>
        <rFont val="Arial"/>
        <family val="2"/>
      </rPr>
      <t xml:space="preserve">For DR and EE Only: </t>
    </r>
    <r>
      <rPr>
        <i/>
        <sz val="10"/>
        <color theme="1"/>
        <rFont val="Arial"/>
        <family val="2"/>
      </rPr>
      <t>How will your DR or EE resource / program be designed to minimize or exclude free ridership? “Free ridership” refers to load reduction that would have occurred even without program being put in place.</t>
    </r>
  </si>
  <si>
    <r>
      <t xml:space="preserve">Explain how the Respondent has operational control of the project.  </t>
    </r>
    <r>
      <rPr>
        <i/>
        <sz val="10"/>
        <color theme="1"/>
        <rFont val="Arial"/>
        <family val="2"/>
      </rPr>
      <t xml:space="preserve">Either through contractual operational control of the project, or if the Respondent is the project operator. </t>
    </r>
  </si>
  <si>
    <r>
      <t xml:space="preserve">Describe your corporate background and organizational structure for the project.  Please submit a complete organizational chart with </t>
    </r>
    <r>
      <rPr>
        <b/>
        <u/>
        <sz val="11"/>
        <color theme="1"/>
        <rFont val="Arial"/>
        <family val="2"/>
      </rPr>
      <t>all</t>
    </r>
    <r>
      <rPr>
        <sz val="11"/>
        <color theme="1"/>
        <rFont val="Arial"/>
        <family val="2"/>
      </rPr>
      <t xml:space="preserve"> affiliates and parents.</t>
    </r>
  </si>
  <si>
    <t>Have you reviewed the indicative Term Sheet?</t>
  </si>
  <si>
    <t>Power Purchase Agreement (PPA)</t>
  </si>
  <si>
    <t>Does your project have the ability to run at the maximum MW shown for one two-hour window for each year during the contract at any point during the year?</t>
  </si>
  <si>
    <t>Please confirm that the Respondent will own and operate the facility and will be responsible for the development, land acquisition, fuel supply source and transportation, permitting, financing and construction of the facility(ies).</t>
  </si>
  <si>
    <t>Confirm that your project or program can reach COD / begin deliveries by June 1, 2018 (or March 19, 2019 for circuit 597 option b)?</t>
  </si>
  <si>
    <t>List all project permits needed for full legal operation of the facility throughout the term of the PPA. Some examples are already listed below; however, Respondents should list those they expect to receive.</t>
  </si>
  <si>
    <t>Circuit 597 online after June 1, 2018</t>
  </si>
  <si>
    <t>Circuit 597 online by June 1, 2018</t>
  </si>
  <si>
    <t>-    These are minimum requirements, and do not reflect full value equivalency to the traditional distribution project. As such, alternatives should consider providing commitments above these minimums.</t>
  </si>
  <si>
    <t>-    Hours shown are ‘hour beginning’</t>
  </si>
  <si>
    <t>-    Quantities shown within the tables are in MW</t>
  </si>
  <si>
    <t>-    These requirements apply for each hour shown from June 1 – October 31 for each year shown</t>
  </si>
  <si>
    <t>Will your project provide, at a minimum, the MW quantities at the times needed for Circuit? (see delivery profile tab)</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</si>
  <si>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t>
    </r>
  </si>
  <si>
    <r>
      <t xml:space="preserve">- Do not add, change, or move any cells, rows, columns or worksheets in the workbook. Doing so may make your offer </t>
    </r>
    <r>
      <rPr>
        <b/>
        <u/>
        <sz val="11"/>
        <color theme="1"/>
        <rFont val="Calibri"/>
        <family val="2"/>
        <scheme val="minor"/>
      </rPr>
      <t>NON-CONFORMING</t>
    </r>
  </si>
  <si>
    <t>Will your project interconnect to or serve customers on circuits 597, 298, or 295 in San Marcos, CA?</t>
  </si>
  <si>
    <t>-    The maximum value for each year is calculated at the bottom.  This is the value that must be available for any two hour period throughout the year.  Please see the RFO Protocols for more information.</t>
  </si>
  <si>
    <t>Please provide the cost of credit per $100,000 of requested security</t>
  </si>
  <si>
    <t>FERC</t>
  </si>
  <si>
    <t>FERC Approval</t>
  </si>
  <si>
    <t>Circuit Requirements - DO NOT MODIFY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</si>
</sst>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h:mm;@"/>
    <numFmt numFmtId="165" formatCode="[$-409]m/d/yy\ h:mm\ AM/PM;@"/>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0"/>
      <color theme="1"/>
      <name val="Arial"/>
      <family val="2"/>
    </font>
    <font>
      <i/>
      <sz val="10"/>
      <color theme="1"/>
      <name val="Arial"/>
      <family val="2"/>
    </font>
    <font>
      <i/>
      <sz val="10"/>
      <color rgb="FFFF0000"/>
      <name val="Arial"/>
      <family val="2"/>
    </font>
    <font>
      <u/>
      <sz val="11"/>
      <color theme="10"/>
      <name val="Calibri"/>
      <family val="2"/>
      <scheme val="minor"/>
    </font>
    <font>
      <b/>
      <i/>
      <sz val="10"/>
      <color theme="1"/>
      <name val="Arial"/>
      <family val="2"/>
    </font>
    <font>
      <sz val="11"/>
      <color theme="1"/>
      <name val="Arial"/>
      <family val="2"/>
    </font>
    <font>
      <sz val="28"/>
      <color theme="1"/>
      <name val="Arial"/>
      <family val="2"/>
    </font>
    <font>
      <b/>
      <sz val="14"/>
      <color indexed="9"/>
      <name val="Arial"/>
      <family val="2"/>
    </font>
    <font>
      <b/>
      <sz val="12"/>
      <color indexed="9"/>
      <name val="Arial"/>
      <family val="2"/>
    </font>
    <font>
      <sz val="11"/>
      <name val="Arial"/>
      <family val="2"/>
    </font>
    <font>
      <u/>
      <sz val="12"/>
      <name val="Arial"/>
      <family val="2"/>
    </font>
    <font>
      <u/>
      <sz val="11"/>
      <color theme="10"/>
      <name val="Arial"/>
      <family val="2"/>
    </font>
    <font>
      <b/>
      <u/>
      <sz val="11"/>
      <color theme="1"/>
      <name val="Arial"/>
      <family val="2"/>
    </font>
    <font>
      <sz val="28"/>
      <color indexed="8"/>
      <name val="Arial"/>
      <family val="2"/>
    </font>
    <font>
      <b/>
      <sz val="11"/>
      <color theme="1"/>
      <name val="Arial"/>
      <family val="2"/>
    </font>
    <font>
      <b/>
      <sz val="20"/>
      <color theme="1"/>
      <name val="Arial"/>
      <family val="2"/>
    </font>
    <font>
      <sz val="12"/>
      <name val="Arial"/>
      <family val="2"/>
    </font>
    <font>
      <sz val="10"/>
      <color rgb="FFFF0000"/>
      <name val="Arial"/>
      <family val="2"/>
    </font>
    <font>
      <sz val="12"/>
      <color theme="1"/>
      <name val="Arial"/>
      <family val="2"/>
    </font>
    <font>
      <b/>
      <sz val="9"/>
      <color rgb="FF000000"/>
      <name val="Arial"/>
      <family val="2"/>
    </font>
    <font>
      <sz val="9"/>
      <color rgb="FF000000"/>
      <name val="Arial"/>
      <family val="2"/>
    </font>
    <font>
      <b/>
      <u/>
      <sz val="12"/>
      <color theme="1"/>
      <name val="Arial"/>
      <family val="2"/>
    </font>
    <font>
      <b/>
      <sz val="11"/>
      <color theme="1"/>
      <name val="Calibri"/>
      <family val="2"/>
      <scheme val="minor"/>
    </font>
    <font>
      <sz val="28"/>
      <color indexed="8"/>
      <name val="Arial"/>
      <family val="2"/>
    </font>
    <font>
      <sz val="11"/>
      <color theme="1"/>
      <name val="Arial"/>
      <family val="2"/>
    </font>
    <font>
      <sz val="14"/>
      <color indexed="63"/>
      <name val="Arial"/>
      <family val="2"/>
    </font>
    <font>
      <sz val="12"/>
      <color indexed="8"/>
      <name val="Arial"/>
      <family val="2"/>
    </font>
    <font>
      <b/>
      <sz val="12"/>
      <color indexed="9"/>
      <name val="Arial"/>
      <family val="2"/>
    </font>
    <font>
      <b/>
      <sz val="11"/>
      <color indexed="8"/>
      <name val="Arial"/>
      <family val="2"/>
    </font>
    <font>
      <sz val="11"/>
      <color indexed="9"/>
      <name val="Arial"/>
      <family val="2"/>
    </font>
    <font>
      <sz val="11"/>
      <name val="Arial"/>
      <family val="2"/>
    </font>
    <font>
      <b/>
      <sz val="11"/>
      <color theme="1"/>
      <name val="Arial"/>
      <family val="2"/>
    </font>
    <font>
      <b/>
      <u/>
      <sz val="11"/>
      <color theme="1"/>
      <name val="Calibri"/>
      <family val="2"/>
      <scheme val="minor"/>
    </font>
    <font>
      <sz val="11"/>
      <color rgb="FFFF0000"/>
      <name val="Arial"/>
      <family val="2"/>
    </font>
  </fonts>
  <fills count="13">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6">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43" fontId="2" fillId="0" borderId="0" applyFont="0" applyFill="0" applyBorder="0" applyAlignment="0" applyProtection="0"/>
    <xf numFmtId="0" fontId="7" fillId="0" borderId="0" applyNumberFormat="0" applyFill="0" applyBorder="0" applyAlignment="0" applyProtection="0"/>
  </cellStyleXfs>
  <cellXfs count="139">
    <xf numFmtId="0" fontId="0" fillId="0" borderId="0" xfId="0"/>
    <xf numFmtId="0" fontId="4" fillId="0" borderId="5" xfId="0" applyFont="1" applyBorder="1" applyAlignment="1">
      <alignment vertical="center" wrapText="1"/>
    </xf>
    <xf numFmtId="0" fontId="0" fillId="0" borderId="0" xfId="0" applyBorder="1"/>
    <xf numFmtId="0" fontId="5" fillId="0" borderId="5" xfId="0" applyFont="1" applyBorder="1" applyAlignment="1">
      <alignment horizontal="justify" vertical="center"/>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10" fillId="9" borderId="0" xfId="0" applyFont="1" applyFill="1" applyAlignment="1">
      <alignment horizontal="center" vertical="center"/>
    </xf>
    <xf numFmtId="0" fontId="9" fillId="0" borderId="0" xfId="0" applyFont="1"/>
    <xf numFmtId="0" fontId="9" fillId="0" borderId="5" xfId="0" applyFont="1" applyBorder="1" applyAlignment="1">
      <alignment horizontal="right" wrapText="1"/>
    </xf>
    <xf numFmtId="0" fontId="9" fillId="5" borderId="5" xfId="0" applyFont="1" applyFill="1" applyBorder="1" applyAlignment="1" applyProtection="1">
      <alignment horizontal="left"/>
      <protection locked="0"/>
    </xf>
    <xf numFmtId="0" fontId="9" fillId="4" borderId="5" xfId="4" applyFont="1" applyFill="1" applyBorder="1" applyAlignment="1" applyProtection="1">
      <alignment horizontal="left"/>
      <protection locked="0"/>
    </xf>
    <xf numFmtId="0" fontId="9" fillId="0" borderId="0" xfId="0" applyFont="1" applyAlignment="1">
      <alignment wrapText="1"/>
    </xf>
    <xf numFmtId="0" fontId="9" fillId="0" borderId="0" xfId="0" applyFont="1" applyAlignment="1">
      <alignment vertical="center"/>
    </xf>
    <xf numFmtId="0" fontId="9" fillId="0" borderId="5" xfId="0" applyFont="1" applyBorder="1" applyAlignment="1">
      <alignment horizontal="right" vertical="center" wrapText="1"/>
    </xf>
    <xf numFmtId="0" fontId="9" fillId="4" borderId="8" xfId="4" applyFont="1" applyFill="1" applyBorder="1" applyAlignment="1" applyProtection="1">
      <alignment horizontal="left"/>
      <protection locked="0"/>
    </xf>
    <xf numFmtId="0" fontId="9" fillId="5" borderId="8" xfId="0" applyFont="1" applyFill="1" applyBorder="1" applyAlignment="1" applyProtection="1">
      <alignment horizontal="left"/>
      <protection locked="0"/>
    </xf>
    <xf numFmtId="0" fontId="9" fillId="0" borderId="0" xfId="4" applyFont="1" applyBorder="1" applyAlignment="1">
      <alignment vertical="center" wrapText="1"/>
    </xf>
    <xf numFmtId="0" fontId="9" fillId="0" borderId="5" xfId="4" applyFont="1" applyBorder="1" applyAlignment="1">
      <alignment horizontal="right" vertical="center" wrapText="1"/>
    </xf>
    <xf numFmtId="0" fontId="9" fillId="0" borderId="5" xfId="0" applyFont="1" applyFill="1" applyBorder="1" applyAlignment="1">
      <alignment horizontal="right" vertical="center" wrapText="1"/>
    </xf>
    <xf numFmtId="0" fontId="9" fillId="5" borderId="5" xfId="0" applyFont="1" applyFill="1" applyBorder="1" applyAlignment="1" applyProtection="1">
      <alignment horizontal="left" vertical="center"/>
      <protection locked="0"/>
    </xf>
    <xf numFmtId="14" fontId="9" fillId="5" borderId="5" xfId="0" applyNumberFormat="1" applyFont="1" applyFill="1" applyBorder="1" applyAlignment="1" applyProtection="1">
      <alignment horizontal="left" vertical="center"/>
      <protection locked="0"/>
    </xf>
    <xf numFmtId="0" fontId="13" fillId="0" borderId="0" xfId="0" applyFont="1" applyAlignment="1">
      <alignment horizontal="right"/>
    </xf>
    <xf numFmtId="0" fontId="2" fillId="5" borderId="5" xfId="0" applyFont="1" applyFill="1" applyBorder="1" applyAlignment="1" applyProtection="1">
      <protection locked="0"/>
    </xf>
    <xf numFmtId="0" fontId="2" fillId="8" borderId="5" xfId="0" applyFont="1" applyFill="1" applyBorder="1" applyAlignment="1" applyProtection="1">
      <protection locked="0"/>
    </xf>
    <xf numFmtId="0" fontId="13" fillId="0" borderId="0" xfId="0" applyFont="1" applyAlignment="1">
      <alignment horizontal="right" wrapText="1"/>
    </xf>
    <xf numFmtId="0" fontId="14" fillId="0" borderId="3" xfId="0" applyFont="1" applyBorder="1" applyAlignment="1">
      <alignment horizontal="center"/>
    </xf>
    <xf numFmtId="0" fontId="2" fillId="5" borderId="7" xfId="0" applyFont="1" applyFill="1" applyBorder="1" applyAlignment="1" applyProtection="1">
      <protection locked="0"/>
    </xf>
    <xf numFmtId="0" fontId="15" fillId="5" borderId="7" xfId="7" applyFont="1" applyFill="1" applyBorder="1" applyAlignment="1" applyProtection="1">
      <protection locked="0"/>
    </xf>
    <xf numFmtId="0" fontId="15" fillId="5" borderId="5" xfId="7" applyFont="1" applyFill="1" applyBorder="1" applyAlignment="1" applyProtection="1">
      <protection locked="0"/>
    </xf>
    <xf numFmtId="0" fontId="13" fillId="0" borderId="0" xfId="0" applyFont="1" applyAlignment="1">
      <alignment horizontal="right" vertical="center"/>
    </xf>
    <xf numFmtId="0" fontId="9" fillId="0" borderId="5" xfId="0" applyFont="1" applyBorder="1" applyAlignment="1">
      <alignment vertical="center" wrapText="1"/>
    </xf>
    <xf numFmtId="0" fontId="9" fillId="5" borderId="5" xfId="0" applyFont="1" applyFill="1" applyBorder="1" applyAlignment="1" applyProtection="1">
      <alignment vertical="center"/>
      <protection locked="0"/>
    </xf>
    <xf numFmtId="0" fontId="9" fillId="0" borderId="5" xfId="0" applyFont="1" applyFill="1" applyBorder="1" applyAlignment="1">
      <alignment horizontal="left" wrapText="1"/>
    </xf>
    <xf numFmtId="0" fontId="9" fillId="0" borderId="5" xfId="0" applyFont="1" applyBorder="1" applyAlignment="1">
      <alignment horizontal="left" wrapText="1"/>
    </xf>
    <xf numFmtId="14" fontId="9" fillId="5" borderId="5" xfId="0" applyNumberFormat="1" applyFont="1" applyFill="1" applyBorder="1" applyAlignment="1" applyProtection="1">
      <alignment horizontal="center"/>
      <protection locked="0"/>
    </xf>
    <xf numFmtId="0" fontId="9" fillId="0" borderId="0" xfId="0" applyFont="1" applyAlignment="1">
      <alignment horizontal="right"/>
    </xf>
    <xf numFmtId="14" fontId="9" fillId="5" borderId="5" xfId="0" applyNumberFormat="1" applyFont="1" applyFill="1" applyBorder="1" applyAlignment="1" applyProtection="1">
      <protection locked="0"/>
    </xf>
    <xf numFmtId="0" fontId="9" fillId="5" borderId="5" xfId="0" applyFont="1" applyFill="1" applyBorder="1" applyAlignment="1" applyProtection="1">
      <protection locked="0"/>
    </xf>
    <xf numFmtId="0" fontId="9" fillId="0" borderId="0" xfId="0" applyFont="1" applyAlignment="1">
      <alignment horizontal="left" wrapText="1"/>
    </xf>
    <xf numFmtId="0" fontId="9" fillId="0" borderId="0" xfId="0" applyFont="1" applyBorder="1" applyAlignment="1">
      <alignment horizontal="center" wrapText="1"/>
    </xf>
    <xf numFmtId="44" fontId="9" fillId="5" borderId="5" xfId="2" applyFont="1" applyFill="1" applyBorder="1" applyAlignment="1" applyProtection="1">
      <protection locked="0"/>
    </xf>
    <xf numFmtId="0" fontId="18" fillId="0" borderId="0" xfId="0" applyFont="1" applyBorder="1"/>
    <xf numFmtId="0" fontId="18" fillId="0" borderId="0" xfId="0" applyFont="1" applyBorder="1" applyAlignment="1">
      <alignment horizontal="center"/>
    </xf>
    <xf numFmtId="14" fontId="9" fillId="5" borderId="5" xfId="0" applyNumberFormat="1" applyFont="1" applyFill="1" applyBorder="1" applyAlignment="1" applyProtection="1">
      <alignment horizontal="left"/>
      <protection locked="0"/>
    </xf>
    <xf numFmtId="0" fontId="9" fillId="0" borderId="5" xfId="0" applyFont="1" applyFill="1" applyBorder="1" applyAlignment="1">
      <alignment horizontal="left" vertical="center" wrapText="1"/>
    </xf>
    <xf numFmtId="0" fontId="9" fillId="0" borderId="5" xfId="0" applyFont="1" applyBorder="1"/>
    <xf numFmtId="0" fontId="3" fillId="0" borderId="0" xfId="0" applyFont="1" applyAlignment="1">
      <alignment horizontal="left" vertical="center" wrapText="1"/>
    </xf>
    <xf numFmtId="0" fontId="9" fillId="0" borderId="5" xfId="0" applyFont="1" applyBorder="1" applyAlignment="1">
      <alignment wrapText="1"/>
    </xf>
    <xf numFmtId="14" fontId="9" fillId="5" borderId="8" xfId="0" applyNumberFormat="1" applyFont="1" applyFill="1" applyBorder="1" applyAlignment="1" applyProtection="1">
      <alignment horizontal="left"/>
      <protection locked="0"/>
    </xf>
    <xf numFmtId="14" fontId="9" fillId="6" borderId="5" xfId="4" applyNumberFormat="1" applyFont="1" applyFill="1" applyBorder="1" applyAlignment="1">
      <alignment horizontal="left"/>
    </xf>
    <xf numFmtId="0" fontId="19" fillId="0" borderId="0" xfId="0" applyFont="1" applyAlignment="1" applyProtection="1">
      <alignment horizontal="right"/>
    </xf>
    <xf numFmtId="0" fontId="9" fillId="0" borderId="0" xfId="0" applyFont="1" applyProtection="1"/>
    <xf numFmtId="0" fontId="20" fillId="0" borderId="9" xfId="0" applyFont="1" applyBorder="1" applyAlignment="1" applyProtection="1">
      <alignment horizontal="left"/>
    </xf>
    <xf numFmtId="0" fontId="20" fillId="0" borderId="1" xfId="0" applyFont="1" applyBorder="1" applyAlignment="1" applyProtection="1">
      <alignment horizontal="center"/>
    </xf>
    <xf numFmtId="0" fontId="9" fillId="0" borderId="5" xfId="0" applyFont="1" applyFill="1" applyBorder="1" applyAlignment="1" applyProtection="1">
      <alignment horizontal="center"/>
    </xf>
    <xf numFmtId="0" fontId="9" fillId="0" borderId="5" xfId="0" applyFont="1" applyBorder="1" applyAlignment="1" applyProtection="1">
      <alignment horizontal="center" wrapText="1"/>
    </xf>
    <xf numFmtId="0" fontId="9" fillId="0" borderId="6" xfId="0" applyFont="1" applyBorder="1" applyAlignment="1" applyProtection="1">
      <alignment horizontal="center" wrapText="1"/>
    </xf>
    <xf numFmtId="165" fontId="9" fillId="0" borderId="5" xfId="0" applyNumberFormat="1" applyFont="1" applyBorder="1" applyAlignment="1" applyProtection="1">
      <alignment horizontal="center"/>
    </xf>
    <xf numFmtId="0" fontId="9" fillId="0" borderId="5" xfId="0" applyFont="1" applyBorder="1" applyAlignment="1">
      <alignment horizontal="center"/>
    </xf>
    <xf numFmtId="0" fontId="9" fillId="0" borderId="5" xfId="0" applyFont="1" applyBorder="1" applyAlignment="1" applyProtection="1">
      <alignment horizontal="center"/>
    </xf>
    <xf numFmtId="2" fontId="9" fillId="5" borderId="4" xfId="1" applyNumberFormat="1" applyFont="1" applyFill="1" applyBorder="1" applyAlignment="1" applyProtection="1">
      <alignment horizontal="center"/>
      <protection locked="0"/>
    </xf>
    <xf numFmtId="165" fontId="9" fillId="0" borderId="5" xfId="0" applyNumberFormat="1" applyFont="1" applyBorder="1" applyProtection="1"/>
    <xf numFmtId="0" fontId="18" fillId="0" borderId="10" xfId="0" applyFont="1" applyBorder="1"/>
    <xf numFmtId="0" fontId="18" fillId="0" borderId="10" xfId="0" applyFont="1" applyBorder="1" applyAlignment="1">
      <alignment horizontal="center"/>
    </xf>
    <xf numFmtId="0" fontId="9" fillId="0" borderId="5" xfId="0" applyFont="1" applyFill="1" applyBorder="1" applyAlignment="1">
      <alignment wrapText="1"/>
    </xf>
    <xf numFmtId="0" fontId="9" fillId="0" borderId="0" xfId="0" applyFont="1" applyBorder="1"/>
    <xf numFmtId="0" fontId="9" fillId="12" borderId="2" xfId="0" applyFont="1" applyFill="1" applyBorder="1" applyAlignment="1">
      <alignment horizontal="center" vertical="center"/>
    </xf>
    <xf numFmtId="0" fontId="9" fillId="11" borderId="0" xfId="0" applyFont="1" applyFill="1" applyAlignment="1">
      <alignment horizontal="center" vertical="center"/>
    </xf>
    <xf numFmtId="0" fontId="9" fillId="0" borderId="0" xfId="0" applyFont="1" applyFill="1" applyBorder="1" applyAlignment="1">
      <alignment horizontal="right" vertical="center" wrapText="1"/>
    </xf>
    <xf numFmtId="0" fontId="9" fillId="0" borderId="0" xfId="0" applyFont="1" applyBorder="1" applyAlignment="1">
      <alignment horizontal="center" vertical="center"/>
    </xf>
    <xf numFmtId="0" fontId="9" fillId="10" borderId="0" xfId="0" applyFont="1" applyFill="1" applyAlignment="1">
      <alignment horizontal="center" vertical="center"/>
    </xf>
    <xf numFmtId="0" fontId="22" fillId="0" borderId="0" xfId="0" quotePrefix="1" applyFont="1" applyAlignment="1">
      <alignment horizontal="left" wrapText="1"/>
    </xf>
    <xf numFmtId="164" fontId="9" fillId="0" borderId="0" xfId="0" applyNumberFormat="1" applyFont="1" applyBorder="1"/>
    <xf numFmtId="0" fontId="9" fillId="0" borderId="0" xfId="0" applyFont="1" applyAlignment="1">
      <alignment horizontal="center"/>
    </xf>
    <xf numFmtId="0" fontId="23" fillId="0" borderId="0" xfId="0" applyFont="1" applyFill="1" applyAlignment="1">
      <alignment wrapText="1"/>
    </xf>
    <xf numFmtId="0" fontId="23" fillId="0" borderId="0" xfId="0" applyFont="1" applyFill="1" applyAlignment="1"/>
    <xf numFmtId="0" fontId="23" fillId="0" borderId="0" xfId="0" applyFont="1" applyFill="1" applyAlignment="1">
      <alignment horizontal="left" wrapText="1"/>
    </xf>
    <xf numFmtId="14" fontId="24" fillId="0" borderId="0" xfId="0" applyNumberFormat="1" applyFont="1" applyFill="1" applyAlignment="1">
      <alignment wrapText="1"/>
    </xf>
    <xf numFmtId="0" fontId="24" fillId="0" borderId="0" xfId="0" applyFont="1" applyFill="1" applyAlignment="1"/>
    <xf numFmtId="0" fontId="24" fillId="0" borderId="0" xfId="0" applyFont="1" applyFill="1" applyAlignment="1">
      <alignment horizontal="left"/>
    </xf>
    <xf numFmtId="0" fontId="24" fillId="0" borderId="0" xfId="0" applyFont="1" applyFill="1" applyAlignment="1">
      <alignment wrapText="1"/>
    </xf>
    <xf numFmtId="0" fontId="9" fillId="0" borderId="0" xfId="0" applyFont="1" applyAlignment="1">
      <alignment horizontal="center" wrapText="1"/>
    </xf>
    <xf numFmtId="0" fontId="9" fillId="0" borderId="0" xfId="0" applyFont="1" applyBorder="1" applyAlignment="1">
      <alignment horizontal="center"/>
    </xf>
    <xf numFmtId="164" fontId="9" fillId="0" borderId="0" xfId="0" applyNumberFormat="1" applyFont="1" applyBorder="1" applyAlignment="1">
      <alignment horizontal="center"/>
    </xf>
    <xf numFmtId="2" fontId="9" fillId="0" borderId="0" xfId="0" applyNumberFormat="1" applyFont="1"/>
    <xf numFmtId="0" fontId="27" fillId="9" borderId="0" xfId="4" applyFont="1" applyFill="1" applyAlignment="1">
      <alignment horizontal="center" vertical="center"/>
    </xf>
    <xf numFmtId="0" fontId="28" fillId="0" borderId="0" xfId="4" applyFont="1"/>
    <xf numFmtId="0" fontId="29" fillId="0" borderId="0" xfId="4" applyFont="1"/>
    <xf numFmtId="0" fontId="30" fillId="0" borderId="0" xfId="4" applyFont="1" applyAlignment="1">
      <alignment horizontal="left" indent="2"/>
    </xf>
    <xf numFmtId="0" fontId="32" fillId="0" borderId="0" xfId="4" applyFont="1"/>
    <xf numFmtId="0" fontId="33" fillId="0" borderId="0" xfId="4" applyFont="1"/>
    <xf numFmtId="0" fontId="28" fillId="3" borderId="11" xfId="4" applyFont="1" applyFill="1" applyBorder="1" applyAlignment="1">
      <alignment horizontal="center"/>
    </xf>
    <xf numFmtId="0" fontId="28" fillId="4" borderId="11" xfId="4" applyFont="1" applyFill="1" applyBorder="1" applyAlignment="1">
      <alignment horizontal="center"/>
    </xf>
    <xf numFmtId="0" fontId="28" fillId="6" borderId="11" xfId="4" applyFont="1" applyFill="1" applyBorder="1" applyAlignment="1">
      <alignment horizontal="center"/>
    </xf>
    <xf numFmtId="0" fontId="34" fillId="7" borderId="12" xfId="4" applyFont="1" applyFill="1" applyBorder="1" applyAlignment="1">
      <alignment horizontal="center"/>
    </xf>
    <xf numFmtId="0" fontId="35" fillId="0" borderId="0" xfId="4" applyFont="1"/>
    <xf numFmtId="0" fontId="28" fillId="0" borderId="0" xfId="4" quotePrefix="1" applyFont="1"/>
    <xf numFmtId="0" fontId="37" fillId="0" borderId="0" xfId="4" quotePrefix="1" applyFont="1"/>
    <xf numFmtId="0" fontId="28" fillId="0" borderId="0" xfId="4" quotePrefix="1" applyFont="1" applyAlignment="1">
      <alignment wrapText="1"/>
    </xf>
    <xf numFmtId="0" fontId="9" fillId="0" borderId="5"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Border="1" applyAlignment="1" applyProtection="1">
      <alignment horizontal="center"/>
      <protection locked="0"/>
    </xf>
    <xf numFmtId="164" fontId="9" fillId="0" borderId="5" xfId="0" applyNumberFormat="1" applyFont="1" applyBorder="1" applyAlignment="1" applyProtection="1">
      <alignment horizontal="center"/>
      <protection locked="0"/>
    </xf>
    <xf numFmtId="2" fontId="9" fillId="0" borderId="5" xfId="0" applyNumberFormat="1" applyFont="1" applyFill="1" applyBorder="1" applyAlignment="1" applyProtection="1">
      <alignment horizontal="center"/>
      <protection locked="0"/>
    </xf>
    <xf numFmtId="2" fontId="9" fillId="0" borderId="0" xfId="0" applyNumberFormat="1" applyFont="1" applyFill="1" applyBorder="1" applyAlignment="1" applyProtection="1">
      <alignment horizontal="center"/>
      <protection locked="0"/>
    </xf>
    <xf numFmtId="2" fontId="9" fillId="0" borderId="0" xfId="0" applyNumberFormat="1" applyFont="1" applyAlignment="1" applyProtection="1">
      <alignment horizontal="center"/>
      <protection locked="0"/>
    </xf>
    <xf numFmtId="164" fontId="9" fillId="0" borderId="0" xfId="0" applyNumberFormat="1" applyFont="1" applyBorder="1" applyAlignment="1" applyProtection="1">
      <alignment horizontal="center"/>
      <protection locked="0"/>
    </xf>
    <xf numFmtId="164" fontId="16" fillId="0" borderId="0" xfId="0" applyNumberFormat="1" applyFont="1" applyBorder="1" applyAlignment="1" applyProtection="1">
      <alignment horizontal="center"/>
      <protection locked="0"/>
    </xf>
    <xf numFmtId="2" fontId="9" fillId="0" borderId="5" xfId="0" applyNumberFormat="1" applyFont="1" applyBorder="1" applyAlignment="1" applyProtection="1">
      <alignment horizontal="center"/>
      <protection locked="0"/>
    </xf>
    <xf numFmtId="2" fontId="9" fillId="0" borderId="0" xfId="0" applyNumberFormat="1" applyFont="1" applyBorder="1" applyAlignment="1" applyProtection="1">
      <alignment horizontal="center"/>
      <protection locked="0"/>
    </xf>
    <xf numFmtId="0" fontId="31" fillId="2" borderId="0" xfId="0" applyFont="1" applyFill="1" applyAlignment="1">
      <alignment horizontal="center"/>
    </xf>
    <xf numFmtId="0" fontId="12" fillId="2" borderId="0" xfId="0" applyFont="1" applyFill="1" applyAlignment="1">
      <alignment horizontal="center"/>
    </xf>
    <xf numFmtId="0" fontId="11" fillId="2" borderId="0" xfId="0" applyFont="1" applyFill="1" applyAlignment="1">
      <alignment horizontal="center" vertical="center"/>
    </xf>
    <xf numFmtId="0" fontId="9" fillId="5" borderId="5" xfId="0" applyFont="1" applyFill="1" applyBorder="1" applyAlignment="1" applyProtection="1">
      <alignment horizontal="left" vertical="center"/>
      <protection locked="0"/>
    </xf>
    <xf numFmtId="0" fontId="9" fillId="0" borderId="0" xfId="0" applyFont="1" applyAlignment="1">
      <alignment horizontal="left" vertical="center" wrapText="1"/>
    </xf>
    <xf numFmtId="0" fontId="10" fillId="9" borderId="0" xfId="0" applyFont="1" applyFill="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164" fontId="16" fillId="0" borderId="3" xfId="0" applyNumberFormat="1" applyFont="1" applyBorder="1" applyAlignment="1" applyProtection="1">
      <alignment horizontal="center"/>
      <protection locked="0"/>
    </xf>
    <xf numFmtId="0" fontId="25" fillId="0" borderId="0" xfId="0" applyFont="1" applyAlignment="1">
      <alignment horizontal="center"/>
    </xf>
    <xf numFmtId="0" fontId="22" fillId="0" borderId="0" xfId="0" quotePrefix="1" applyFont="1" applyAlignment="1">
      <alignment horizontal="left" wrapText="1"/>
    </xf>
    <xf numFmtId="0" fontId="9" fillId="0" borderId="5"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17" fillId="9" borderId="0" xfId="4" applyFont="1" applyFill="1" applyAlignment="1" applyProtection="1">
      <alignment horizontal="center" vertical="center"/>
    </xf>
    <xf numFmtId="0" fontId="9" fillId="0" borderId="5" xfId="0" applyFont="1" applyFill="1" applyBorder="1" applyAlignment="1" applyProtection="1">
      <alignment horizontal="center" vertical="center"/>
    </xf>
    <xf numFmtId="0" fontId="21" fillId="0" borderId="3" xfId="0" applyFont="1" applyBorder="1" applyAlignment="1" applyProtection="1">
      <alignment horizontal="left" vertical="center" wrapText="1"/>
    </xf>
    <xf numFmtId="0" fontId="11" fillId="2" borderId="0" xfId="0" applyFont="1" applyFill="1" applyAlignment="1" applyProtection="1">
      <alignment horizontal="center" vertical="center"/>
    </xf>
    <xf numFmtId="0" fontId="9" fillId="5" borderId="5" xfId="0" applyFont="1" applyFill="1" applyBorder="1" applyAlignment="1" applyProtection="1">
      <alignment horizontal="center" vertical="center"/>
      <protection locked="0"/>
    </xf>
    <xf numFmtId="0" fontId="9" fillId="0" borderId="5" xfId="0" applyFont="1" applyBorder="1" applyAlignment="1">
      <alignment horizontal="left" vertical="center" wrapText="1"/>
    </xf>
    <xf numFmtId="38" fontId="9" fillId="6" borderId="5" xfId="4" applyNumberFormat="1" applyFont="1" applyFill="1" applyBorder="1" applyAlignment="1">
      <alignment horizontal="center"/>
    </xf>
    <xf numFmtId="0" fontId="9" fillId="0" borderId="5" xfId="0" applyFont="1" applyBorder="1" applyAlignment="1">
      <alignment horizontal="right" vertical="center" wrapText="1"/>
    </xf>
    <xf numFmtId="0" fontId="11" fillId="2" borderId="0" xfId="0" applyFont="1" applyFill="1" applyAlignment="1">
      <alignment horizontal="center"/>
    </xf>
    <xf numFmtId="0" fontId="9" fillId="5" borderId="5" xfId="0" applyFont="1" applyFill="1" applyBorder="1" applyAlignment="1" applyProtection="1">
      <alignment horizontal="center"/>
      <protection locked="0"/>
    </xf>
    <xf numFmtId="0" fontId="9" fillId="12" borderId="2" xfId="0" applyFont="1" applyFill="1" applyBorder="1" applyAlignment="1">
      <alignment horizontal="center" vertical="center"/>
    </xf>
    <xf numFmtId="0" fontId="9" fillId="11" borderId="2" xfId="0" applyFont="1" applyFill="1" applyBorder="1" applyAlignment="1">
      <alignment horizontal="center" vertical="center"/>
    </xf>
    <xf numFmtId="0" fontId="9" fillId="0" borderId="0" xfId="0" applyFont="1"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ont>
        <color rgb="FF9C0006"/>
      </font>
      <fill>
        <patternFill>
          <bgColor rgb="FFFFC7CE"/>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24545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7104530</xdr:colOff>
      <xdr:row>0</xdr:row>
      <xdr:rowOff>217717</xdr:rowOff>
    </xdr:from>
    <xdr:to>
      <xdr:col>3</xdr:col>
      <xdr:colOff>5045</xdr:colOff>
      <xdr:row>2</xdr:row>
      <xdr:rowOff>11208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89942" y="217717"/>
          <a:ext cx="1999691" cy="1272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14772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840442</xdr:colOff>
      <xdr:row>0</xdr:row>
      <xdr:rowOff>234347</xdr:rowOff>
    </xdr:from>
    <xdr:to>
      <xdr:col>4</xdr:col>
      <xdr:colOff>175684</xdr:colOff>
      <xdr:row>2</xdr:row>
      <xdr:rowOff>90561</xdr:rowOff>
    </xdr:to>
    <xdr:pic>
      <xdr:nvPicPr>
        <xdr:cNvPr id="4" name="Picture 3">
          <a:extLst>
            <a:ext uri="{FF2B5EF4-FFF2-40B4-BE49-F238E27FC236}">
              <a16:creationId xmlns:a16="http://schemas.microsoft.com/office/drawing/2014/main" id="{194E958E-39F4-4514-B6BC-5D329E1B6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4618" y="234347"/>
          <a:ext cx="2058272" cy="13353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27837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41</xdr:col>
      <xdr:colOff>48559</xdr:colOff>
      <xdr:row>0</xdr:row>
      <xdr:rowOff>187512</xdr:rowOff>
    </xdr:from>
    <xdr:to>
      <xdr:col>45</xdr:col>
      <xdr:colOff>133777</xdr:colOff>
      <xdr:row>0</xdr:row>
      <xdr:rowOff>1257776</xdr:rowOff>
    </xdr:to>
    <xdr:pic>
      <xdr:nvPicPr>
        <xdr:cNvPr id="2" name="Picture 1">
          <a:extLst>
            <a:ext uri="{FF2B5EF4-FFF2-40B4-BE49-F238E27FC236}">
              <a16:creationId xmlns:a16="http://schemas.microsoft.com/office/drawing/2014/main" id="{F0662F5C-7BA4-41AA-B667-FE1CCBD4FE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07206" y="187512"/>
          <a:ext cx="1609218" cy="10702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392205</xdr:colOff>
      <xdr:row>0</xdr:row>
      <xdr:rowOff>151969</xdr:rowOff>
    </xdr:from>
    <xdr:to>
      <xdr:col>8</xdr:col>
      <xdr:colOff>1781075</xdr:colOff>
      <xdr:row>2</xdr:row>
      <xdr:rowOff>2761</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7" y="151969"/>
          <a:ext cx="2050017" cy="1298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zoomScale="85" zoomScaleNormal="85" zoomScaleSheetLayoutView="85" workbookViewId="0">
      <selection activeCell="B9" sqref="B9:AS15"/>
    </sheetView>
  </sheetViews>
  <sheetFormatPr defaultColWidth="0" defaultRowHeight="14.25" zeroHeight="1" x14ac:dyDescent="0.2"/>
  <cols>
    <col min="1" max="1" width="4.5703125" style="88" customWidth="1"/>
    <col min="2" max="2" width="115.42578125" style="88" bestFit="1" customWidth="1"/>
    <col min="3" max="3" width="18.42578125" style="88" customWidth="1"/>
    <col min="4" max="5" width="9.140625" style="88" customWidth="1"/>
    <col min="6" max="6" width="17.42578125" style="88" customWidth="1"/>
    <col min="7" max="7" width="4.42578125" style="88" customWidth="1"/>
    <col min="8" max="8" width="4.5703125" style="88" customWidth="1"/>
    <col min="9" max="10" width="9.140625" style="88" hidden="1" customWidth="1"/>
    <col min="11" max="11" width="3.42578125" style="88" hidden="1" customWidth="1"/>
    <col min="12" max="13" width="9.140625" style="88" hidden="1" customWidth="1"/>
    <col min="14" max="16384" width="9.140625" style="88" hidden="1"/>
  </cols>
  <sheetData>
    <row r="1" spans="2:13" ht="105" customHeight="1" x14ac:dyDescent="0.25">
      <c r="B1" s="87" t="s">
        <v>476</v>
      </c>
      <c r="F1" s="89"/>
    </row>
    <row r="2" spans="2:13" ht="15" x14ac:dyDescent="0.2">
      <c r="B2" s="90"/>
    </row>
    <row r="3" spans="2:13" ht="15.75" x14ac:dyDescent="0.25">
      <c r="B3" s="112" t="s">
        <v>99</v>
      </c>
      <c r="C3" s="112"/>
      <c r="D3" s="112"/>
      <c r="E3" s="112"/>
      <c r="F3" s="112"/>
    </row>
    <row r="4" spans="2:13" x14ac:dyDescent="0.2"/>
    <row r="5" spans="2:13" ht="15" customHeight="1" x14ac:dyDescent="0.25">
      <c r="B5" s="91"/>
    </row>
    <row r="6" spans="2:13" ht="15.75" thickBot="1" x14ac:dyDescent="0.3">
      <c r="B6" s="91" t="s">
        <v>22</v>
      </c>
      <c r="M6" s="92" t="s">
        <v>23</v>
      </c>
    </row>
    <row r="7" spans="2:13" ht="15.75" thickTop="1" thickBot="1" x14ac:dyDescent="0.25">
      <c r="B7" s="93" t="s">
        <v>24</v>
      </c>
    </row>
    <row r="8" spans="2:13" ht="15.75" thickTop="1" thickBot="1" x14ac:dyDescent="0.25">
      <c r="B8" s="94" t="s">
        <v>25</v>
      </c>
    </row>
    <row r="9" spans="2:13" ht="15.75" thickTop="1" thickBot="1" x14ac:dyDescent="0.25">
      <c r="B9" s="95" t="s">
        <v>26</v>
      </c>
    </row>
    <row r="10" spans="2:13" ht="15" thickTop="1" x14ac:dyDescent="0.2">
      <c r="B10" s="96" t="s">
        <v>27</v>
      </c>
    </row>
    <row r="11" spans="2:13" x14ac:dyDescent="0.2"/>
    <row r="12" spans="2:13" ht="15" x14ac:dyDescent="0.25">
      <c r="B12" s="97" t="s">
        <v>2</v>
      </c>
    </row>
    <row r="13" spans="2:13" x14ac:dyDescent="0.2">
      <c r="B13" s="98" t="s">
        <v>28</v>
      </c>
    </row>
    <row r="14" spans="2:13" ht="15" x14ac:dyDescent="0.25">
      <c r="B14" s="98" t="s">
        <v>524</v>
      </c>
    </row>
    <row r="15" spans="2:13" x14ac:dyDescent="0.2">
      <c r="B15" s="98" t="s">
        <v>29</v>
      </c>
    </row>
    <row r="16" spans="2:13" ht="15" x14ac:dyDescent="0.25">
      <c r="B16" s="98" t="s">
        <v>525</v>
      </c>
    </row>
    <row r="17" spans="2:2" x14ac:dyDescent="0.2">
      <c r="B17" s="99" t="s">
        <v>97</v>
      </c>
    </row>
    <row r="18" spans="2:2" x14ac:dyDescent="0.2">
      <c r="B18" s="98" t="s">
        <v>441</v>
      </c>
    </row>
    <row r="19" spans="2:2" x14ac:dyDescent="0.2">
      <c r="B19" s="98" t="s">
        <v>442</v>
      </c>
    </row>
    <row r="20" spans="2:2" ht="28.5" x14ac:dyDescent="0.2">
      <c r="B20" s="100" t="s">
        <v>435</v>
      </c>
    </row>
    <row r="21" spans="2:2" x14ac:dyDescent="0.2"/>
    <row r="22" spans="2:2" x14ac:dyDescent="0.2"/>
    <row r="23" spans="2:2" x14ac:dyDescent="0.2"/>
  </sheetData>
  <sheetProtection algorithmName="SHA-512" hashValue="akcFMdwdc5AfSECe+L141ch0mplLci5U9obmyKYElJZjp3q57jI34JPeXfKGxvtA0+Masq4fC0I3zNOLqICJ9Q==" saltValue="bPifLwwIGQvieia9UZd8VA==" spinCount="100000" sheet="1" objects="1" scenarios="1"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zoomScale="85" zoomScaleNormal="85" workbookViewId="0">
      <selection activeCell="C5" sqref="C5"/>
    </sheetView>
  </sheetViews>
  <sheetFormatPr defaultColWidth="0" defaultRowHeight="14.25" zeroHeight="1" x14ac:dyDescent="0.2"/>
  <cols>
    <col min="1" max="1" width="4.5703125" style="9" customWidth="1"/>
    <col min="2" max="2" width="84.42578125" style="9" customWidth="1"/>
    <col min="3" max="3" width="100.7109375" style="9" customWidth="1"/>
    <col min="4" max="4" width="9.140625" style="9" customWidth="1"/>
    <col min="5" max="5" width="4.5703125" style="9" customWidth="1"/>
    <col min="6" max="16384" width="9.140625" style="9" hidden="1"/>
  </cols>
  <sheetData>
    <row r="1" spans="2:4" ht="102" customHeight="1" x14ac:dyDescent="0.2">
      <c r="B1" s="8" t="str">
        <f>Form_title</f>
        <v>DRP Demo C Offer Form</v>
      </c>
    </row>
    <row r="2" spans="2:4" x14ac:dyDescent="0.2"/>
    <row r="3" spans="2:4" ht="18" x14ac:dyDescent="0.25">
      <c r="B3" s="134" t="s">
        <v>102</v>
      </c>
      <c r="C3" s="134"/>
      <c r="D3" s="134"/>
    </row>
    <row r="4" spans="2:4" x14ac:dyDescent="0.2"/>
    <row r="5" spans="2:4" ht="200.1" customHeight="1" x14ac:dyDescent="0.2">
      <c r="B5" s="3" t="s">
        <v>101</v>
      </c>
      <c r="C5" s="22"/>
    </row>
    <row r="6" spans="2:4" x14ac:dyDescent="0.2"/>
  </sheetData>
  <sheetProtection algorithmName="SHA-512" hashValue="43fvFg/Z3yeGCvxZxiaXTJ903Evtpvdak+j2gV1Vjge/zJo9n2BQONXMDEDL2fYkRdIcvLSALkyv4zPltGaBDg==" saltValue="ytniczTsVi1MBQYlxe+X9g==" spinCount="100000" sheet="1" objects="1" scenarios="1" selectLockedCells="1"/>
  <mergeCells count="1">
    <mergeCell ref="B3:D3"/>
  </mergeCells>
  <pageMargins left="0.7" right="0.7" top="0.75" bottom="0.75" header="0.3" footer="0.3"/>
  <pageSetup scale="64"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23"/>
  <sheetViews>
    <sheetView showGridLines="0" zoomScale="85" zoomScaleNormal="85" zoomScaleSheetLayoutView="85" workbookViewId="0">
      <selection activeCell="D9" sqref="D9"/>
    </sheetView>
  </sheetViews>
  <sheetFormatPr defaultColWidth="0" defaultRowHeight="14.25" zeroHeight="1" x14ac:dyDescent="0.2"/>
  <cols>
    <col min="1" max="1" width="4.5703125" style="9" customWidth="1"/>
    <col min="2" max="2" width="36" style="9" bestFit="1" customWidth="1"/>
    <col min="3" max="3" width="84.85546875" style="9" customWidth="1"/>
    <col min="4" max="4" width="13.140625" style="9" customWidth="1"/>
    <col min="5" max="5" width="119.140625" style="9" bestFit="1" customWidth="1"/>
    <col min="6" max="6" width="9.140625" style="9" customWidth="1"/>
    <col min="7" max="7" width="4.5703125" style="9" customWidth="1"/>
    <col min="8" max="16384" width="9.140625" style="9" hidden="1"/>
  </cols>
  <sheetData>
    <row r="1" spans="2:6" ht="102" customHeight="1" x14ac:dyDescent="0.2">
      <c r="B1" s="117" t="str">
        <f>Form_title</f>
        <v>DRP Demo C Offer Form</v>
      </c>
      <c r="C1" s="117"/>
    </row>
    <row r="2" spans="2:6" x14ac:dyDescent="0.2"/>
    <row r="3" spans="2:6" x14ac:dyDescent="0.2">
      <c r="C3" s="13"/>
    </row>
    <row r="4" spans="2:6" ht="18" x14ac:dyDescent="0.2">
      <c r="B4" s="114" t="s">
        <v>98</v>
      </c>
      <c r="C4" s="114"/>
      <c r="D4" s="114"/>
      <c r="E4" s="114"/>
      <c r="F4" s="114"/>
    </row>
    <row r="5" spans="2:6" x14ac:dyDescent="0.2">
      <c r="C5" s="13"/>
    </row>
    <row r="6" spans="2:6" ht="15.75" thickBot="1" x14ac:dyDescent="0.3">
      <c r="C6" s="64" t="s">
        <v>38</v>
      </c>
      <c r="D6" s="65" t="s">
        <v>51</v>
      </c>
      <c r="E6" s="64" t="s">
        <v>49</v>
      </c>
    </row>
    <row r="7" spans="2:6" x14ac:dyDescent="0.2">
      <c r="C7" s="13"/>
    </row>
    <row r="8" spans="2:6" x14ac:dyDescent="0.2">
      <c r="C8" s="13"/>
    </row>
    <row r="9" spans="2:6" x14ac:dyDescent="0.2">
      <c r="B9" s="137" t="s">
        <v>39</v>
      </c>
      <c r="C9" s="49" t="s">
        <v>48</v>
      </c>
      <c r="D9" s="12"/>
      <c r="E9" s="39"/>
    </row>
    <row r="10" spans="2:6" ht="28.5" x14ac:dyDescent="0.2">
      <c r="B10" s="137"/>
      <c r="C10" s="49" t="s">
        <v>445</v>
      </c>
      <c r="D10" s="12"/>
      <c r="E10" s="39"/>
    </row>
    <row r="11" spans="2:6" x14ac:dyDescent="0.2">
      <c r="B11" s="137"/>
      <c r="C11" s="49" t="s">
        <v>113</v>
      </c>
      <c r="D11" s="12"/>
      <c r="E11" s="39"/>
    </row>
    <row r="12" spans="2:6" ht="28.5" x14ac:dyDescent="0.2">
      <c r="B12" s="137"/>
      <c r="C12" s="49" t="s">
        <v>446</v>
      </c>
      <c r="D12" s="12"/>
      <c r="E12" s="39"/>
    </row>
    <row r="13" spans="2:6" ht="57" x14ac:dyDescent="0.2">
      <c r="B13" s="137"/>
      <c r="C13" s="49" t="s">
        <v>470</v>
      </c>
      <c r="D13" s="12"/>
      <c r="E13" s="39"/>
    </row>
    <row r="14" spans="2:6" x14ac:dyDescent="0.2">
      <c r="B14" s="137"/>
      <c r="C14" s="49" t="s">
        <v>458</v>
      </c>
      <c r="D14" s="12"/>
      <c r="E14" s="39"/>
    </row>
    <row r="15" spans="2:6" ht="28.5" x14ac:dyDescent="0.2">
      <c r="B15" s="137"/>
      <c r="C15" s="49" t="s">
        <v>415</v>
      </c>
      <c r="D15" s="12"/>
      <c r="E15" s="39"/>
    </row>
    <row r="16" spans="2:6" x14ac:dyDescent="0.2"/>
    <row r="17" spans="2:5" x14ac:dyDescent="0.2">
      <c r="C17" s="13"/>
    </row>
    <row r="18" spans="2:5" ht="28.5" x14ac:dyDescent="0.2">
      <c r="B18" s="136" t="s">
        <v>130</v>
      </c>
      <c r="C18" s="32" t="s">
        <v>523</v>
      </c>
      <c r="D18" s="12"/>
      <c r="E18" s="39"/>
    </row>
    <row r="19" spans="2:5" ht="42.75" x14ac:dyDescent="0.2">
      <c r="B19" s="136"/>
      <c r="C19" s="49" t="s">
        <v>478</v>
      </c>
      <c r="D19" s="12"/>
      <c r="E19" s="39"/>
    </row>
    <row r="20" spans="2:5" ht="28.5" x14ac:dyDescent="0.2">
      <c r="B20" s="136"/>
      <c r="C20" s="49" t="s">
        <v>513</v>
      </c>
      <c r="D20" s="12"/>
      <c r="E20" s="39"/>
    </row>
    <row r="21" spans="2:5" x14ac:dyDescent="0.2">
      <c r="B21" s="136"/>
      <c r="C21" s="66" t="s">
        <v>466</v>
      </c>
      <c r="D21" s="12"/>
      <c r="E21" s="39"/>
    </row>
    <row r="22" spans="2:5" x14ac:dyDescent="0.2"/>
    <row r="23" spans="2:5" x14ac:dyDescent="0.2">
      <c r="C23" s="13"/>
    </row>
    <row r="24" spans="2:5" ht="14.25" customHeight="1" x14ac:dyDescent="0.2">
      <c r="B24" s="137" t="s">
        <v>467</v>
      </c>
      <c r="C24" s="32" t="s">
        <v>50</v>
      </c>
      <c r="D24" s="12"/>
      <c r="E24" s="39"/>
    </row>
    <row r="25" spans="2:5" ht="28.5" x14ac:dyDescent="0.2">
      <c r="B25" s="137"/>
      <c r="C25" s="49" t="s">
        <v>416</v>
      </c>
      <c r="D25" s="12"/>
      <c r="E25" s="39"/>
    </row>
    <row r="26" spans="2:5" ht="42.75" x14ac:dyDescent="0.2">
      <c r="B26" s="137"/>
      <c r="C26" s="49" t="s">
        <v>468</v>
      </c>
      <c r="D26" s="12"/>
      <c r="E26" s="39"/>
    </row>
    <row r="27" spans="2:5" x14ac:dyDescent="0.2"/>
    <row r="28" spans="2:5" x14ac:dyDescent="0.2">
      <c r="B28" s="67"/>
    </row>
    <row r="29" spans="2:5" ht="28.5" x14ac:dyDescent="0.2">
      <c r="B29" s="136" t="s">
        <v>129</v>
      </c>
      <c r="C29" s="49" t="s">
        <v>526</v>
      </c>
      <c r="D29" s="12"/>
      <c r="E29" s="39"/>
    </row>
    <row r="30" spans="2:5" ht="28.5" x14ac:dyDescent="0.2">
      <c r="B30" s="136"/>
      <c r="C30" s="49" t="s">
        <v>93</v>
      </c>
      <c r="D30" s="12"/>
      <c r="E30" s="39"/>
    </row>
    <row r="31" spans="2:5" ht="28.5" x14ac:dyDescent="0.2">
      <c r="B31" s="136"/>
      <c r="C31" s="49" t="s">
        <v>462</v>
      </c>
      <c r="D31" s="12"/>
      <c r="E31" s="39"/>
    </row>
    <row r="32" spans="2:5" ht="42.75" x14ac:dyDescent="0.2">
      <c r="B32" s="136"/>
      <c r="C32" s="49" t="s">
        <v>447</v>
      </c>
      <c r="D32" s="12"/>
      <c r="E32" s="39"/>
    </row>
    <row r="33" spans="2:5" ht="71.25" x14ac:dyDescent="0.2">
      <c r="B33" s="136"/>
      <c r="C33" s="49" t="s">
        <v>463</v>
      </c>
      <c r="D33" s="12"/>
      <c r="E33" s="39"/>
    </row>
    <row r="34" spans="2:5" x14ac:dyDescent="0.2">
      <c r="C34" s="13"/>
    </row>
    <row r="35" spans="2:5" x14ac:dyDescent="0.2">
      <c r="C35" s="13"/>
    </row>
    <row r="36" spans="2:5" x14ac:dyDescent="0.2">
      <c r="B36" s="137" t="s">
        <v>40</v>
      </c>
      <c r="C36" s="49" t="s">
        <v>57</v>
      </c>
      <c r="D36" s="12"/>
      <c r="E36" s="39"/>
    </row>
    <row r="37" spans="2:5" ht="42.75" x14ac:dyDescent="0.2">
      <c r="B37" s="137"/>
      <c r="C37" s="49" t="s">
        <v>440</v>
      </c>
      <c r="D37" s="12"/>
      <c r="E37" s="39"/>
    </row>
    <row r="38" spans="2:5" ht="42.75" x14ac:dyDescent="0.2">
      <c r="B38" s="137"/>
      <c r="C38" s="49" t="s">
        <v>469</v>
      </c>
      <c r="D38" s="12"/>
      <c r="E38" s="39"/>
    </row>
    <row r="39" spans="2:5" x14ac:dyDescent="0.2">
      <c r="C39" s="13"/>
    </row>
    <row r="40" spans="2:5" x14ac:dyDescent="0.2">
      <c r="C40" s="13"/>
    </row>
    <row r="41" spans="2:5" ht="42.75" x14ac:dyDescent="0.2">
      <c r="B41" s="68" t="s">
        <v>41</v>
      </c>
      <c r="C41" s="49" t="s">
        <v>514</v>
      </c>
      <c r="D41" s="12"/>
      <c r="E41" s="39"/>
    </row>
    <row r="42" spans="2:5" x14ac:dyDescent="0.2">
      <c r="C42" s="13"/>
    </row>
    <row r="43" spans="2:5" x14ac:dyDescent="0.2">
      <c r="C43" s="13"/>
    </row>
    <row r="44" spans="2:5" ht="28.5" x14ac:dyDescent="0.2">
      <c r="B44" s="69" t="s">
        <v>42</v>
      </c>
      <c r="C44" s="49" t="s">
        <v>515</v>
      </c>
      <c r="D44" s="12"/>
      <c r="E44" s="39"/>
    </row>
    <row r="45" spans="2:5" x14ac:dyDescent="0.2"/>
    <row r="46" spans="2:5" x14ac:dyDescent="0.2">
      <c r="C46" s="13"/>
    </row>
    <row r="47" spans="2:5" ht="28.5" x14ac:dyDescent="0.2">
      <c r="B47" s="136" t="s">
        <v>95</v>
      </c>
      <c r="C47" s="46" t="s">
        <v>423</v>
      </c>
      <c r="D47" s="12"/>
      <c r="E47" s="39"/>
    </row>
    <row r="48" spans="2:5" ht="30" customHeight="1" x14ac:dyDescent="0.2">
      <c r="B48" s="136"/>
      <c r="C48" s="46" t="s">
        <v>424</v>
      </c>
      <c r="D48" s="12"/>
      <c r="E48" s="39"/>
    </row>
    <row r="49" spans="2:5" ht="28.5" x14ac:dyDescent="0.2">
      <c r="B49" s="136"/>
      <c r="C49" s="46" t="s">
        <v>425</v>
      </c>
      <c r="D49" s="12"/>
      <c r="E49" s="39"/>
    </row>
    <row r="50" spans="2:5" x14ac:dyDescent="0.2">
      <c r="C50" s="13"/>
    </row>
    <row r="51" spans="2:5" x14ac:dyDescent="0.2">
      <c r="B51" s="137" t="s">
        <v>455</v>
      </c>
      <c r="C51" s="49" t="s">
        <v>414</v>
      </c>
      <c r="D51" s="12"/>
      <c r="E51" s="39"/>
    </row>
    <row r="52" spans="2:5" ht="28.5" x14ac:dyDescent="0.2">
      <c r="B52" s="137"/>
      <c r="C52" s="49" t="s">
        <v>131</v>
      </c>
      <c r="D52" s="12"/>
      <c r="E52" s="39"/>
    </row>
    <row r="53" spans="2:5" x14ac:dyDescent="0.2">
      <c r="C53" s="70"/>
    </row>
    <row r="54" spans="2:5" ht="84" customHeight="1" x14ac:dyDescent="0.2">
      <c r="B54" s="68" t="s">
        <v>452</v>
      </c>
      <c r="C54" s="49" t="s">
        <v>453</v>
      </c>
      <c r="D54" s="12"/>
      <c r="E54" s="39"/>
    </row>
    <row r="55" spans="2:5" x14ac:dyDescent="0.2">
      <c r="C55" s="13"/>
    </row>
    <row r="56" spans="2:5" ht="57" x14ac:dyDescent="0.2">
      <c r="B56" s="69" t="s">
        <v>481</v>
      </c>
      <c r="C56" s="49" t="s">
        <v>480</v>
      </c>
      <c r="D56" s="12"/>
      <c r="E56" s="39"/>
    </row>
    <row r="57" spans="2:5" x14ac:dyDescent="0.2"/>
    <row r="58" spans="2:5" x14ac:dyDescent="0.2">
      <c r="B58" s="71"/>
    </row>
    <row r="59" spans="2:5" ht="409.5" x14ac:dyDescent="0.2">
      <c r="B59" s="68" t="s">
        <v>456</v>
      </c>
      <c r="C59" s="49" t="s">
        <v>457</v>
      </c>
      <c r="D59" s="12"/>
      <c r="E59" s="39"/>
    </row>
    <row r="60" spans="2:5" x14ac:dyDescent="0.2">
      <c r="C60" s="13"/>
    </row>
    <row r="61" spans="2:5" x14ac:dyDescent="0.2">
      <c r="B61" s="71"/>
    </row>
    <row r="62" spans="2:5" x14ac:dyDescent="0.2">
      <c r="B62" s="71"/>
    </row>
    <row r="63" spans="2:5" ht="28.5" x14ac:dyDescent="0.2">
      <c r="B63" s="72" t="s">
        <v>118</v>
      </c>
      <c r="C63" s="49" t="s">
        <v>100</v>
      </c>
      <c r="D63" s="135"/>
      <c r="E63" s="135"/>
    </row>
    <row r="64" spans="2:5" x14ac:dyDescent="0.2">
      <c r="C64" s="13"/>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sheetData>
  <sheetProtection algorithmName="SHA-512" hashValue="h8GD2nHya20GvNU0cL+K26xN4aEJhhXbfL7fARjy9m6roUJUJmvSBT2CKMFQAJHDO6vTJvdGVegeN2O4fPQavg==" saltValue="lVuPmeb4mXymnOteG5HPnQ==" spinCount="100000" sheet="1" objects="1" scenarios="1" selectLockedCells="1"/>
  <mergeCells count="10">
    <mergeCell ref="B1:C1"/>
    <mergeCell ref="D63:E63"/>
    <mergeCell ref="B4:F4"/>
    <mergeCell ref="B18:B21"/>
    <mergeCell ref="B29:B33"/>
    <mergeCell ref="B9:B15"/>
    <mergeCell ref="B24:B26"/>
    <mergeCell ref="B36:B38"/>
    <mergeCell ref="B47:B49"/>
    <mergeCell ref="B51:B52"/>
  </mergeCells>
  <conditionalFormatting sqref="D15 D13 D18 D9:D10 D36:D37 D21 D51:D55">
    <cfRule type="cellIs" dxfId="15" priority="22" operator="equal">
      <formula>"No"</formula>
    </cfRule>
  </conditionalFormatting>
  <conditionalFormatting sqref="D24:D26">
    <cfRule type="cellIs" dxfId="14" priority="19" operator="equal">
      <formula>"No"</formula>
    </cfRule>
  </conditionalFormatting>
  <conditionalFormatting sqref="D29:D30 D32:D33">
    <cfRule type="cellIs" dxfId="13" priority="18" operator="equal">
      <formula>"No"</formula>
    </cfRule>
  </conditionalFormatting>
  <conditionalFormatting sqref="D38">
    <cfRule type="cellIs" dxfId="12" priority="17" operator="equal">
      <formula>"No"</formula>
    </cfRule>
  </conditionalFormatting>
  <conditionalFormatting sqref="D41">
    <cfRule type="cellIs" dxfId="11" priority="16" operator="equal">
      <formula>"No"</formula>
    </cfRule>
  </conditionalFormatting>
  <conditionalFormatting sqref="D44">
    <cfRule type="cellIs" dxfId="10" priority="15" operator="equal">
      <formula>"No"</formula>
    </cfRule>
  </conditionalFormatting>
  <conditionalFormatting sqref="D47:D49">
    <cfRule type="cellIs" dxfId="9" priority="14" operator="equal">
      <formula>"Yes"</formula>
    </cfRule>
  </conditionalFormatting>
  <conditionalFormatting sqref="D59:D60">
    <cfRule type="cellIs" dxfId="8" priority="11" operator="equal">
      <formula>"No"</formula>
    </cfRule>
  </conditionalFormatting>
  <conditionalFormatting sqref="D61">
    <cfRule type="cellIs" dxfId="7" priority="10" operator="equal">
      <formula>"No"</formula>
    </cfRule>
  </conditionalFormatting>
  <conditionalFormatting sqref="D14">
    <cfRule type="cellIs" dxfId="6" priority="9" operator="equal">
      <formula>"No"</formula>
    </cfRule>
  </conditionalFormatting>
  <conditionalFormatting sqref="D31">
    <cfRule type="cellIs" dxfId="5" priority="7" operator="equal">
      <formula>"No"</formula>
    </cfRule>
  </conditionalFormatting>
  <conditionalFormatting sqref="D12">
    <cfRule type="cellIs" dxfId="4" priority="5" operator="equal">
      <formula>"No"</formula>
    </cfRule>
  </conditionalFormatting>
  <conditionalFormatting sqref="D11">
    <cfRule type="cellIs" dxfId="3" priority="4" operator="equal">
      <formula>"No"</formula>
    </cfRule>
  </conditionalFormatting>
  <conditionalFormatting sqref="D56">
    <cfRule type="cellIs" dxfId="2" priority="3" operator="equal">
      <formula>"No"</formula>
    </cfRule>
  </conditionalFormatting>
  <conditionalFormatting sqref="D19">
    <cfRule type="cellIs" dxfId="1" priority="2" operator="equal">
      <formula>"No"</formula>
    </cfRule>
  </conditionalFormatting>
  <conditionalFormatting sqref="D20">
    <cfRule type="cellIs" dxfId="0" priority="1" operator="equal">
      <formula>"No"</formula>
    </cfRule>
  </conditionalFormatting>
  <dataValidations count="1">
    <dataValidation type="list" allowBlank="1" showInputMessage="1" showErrorMessage="1" sqref="D54 D24:D26 D56 D41 D44 D47:D49 D59 D29:D33 D9:D15 D18:D21 D36:D38 D51:D52">
      <formula1>Boolean_yes_no</formula1>
    </dataValidation>
  </dataValidations>
  <pageMargins left="0.7" right="0.7" top="0.75" bottom="0.75" header="0.3" footer="0.3"/>
  <pageSetup scale="26"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AN76"/>
  <sheetViews>
    <sheetView workbookViewId="0"/>
  </sheetViews>
  <sheetFormatPr defaultRowHeight="14.25" x14ac:dyDescent="0.2"/>
  <cols>
    <col min="1" max="2" width="9.140625" style="9"/>
    <col min="3" max="3" width="94" style="9" customWidth="1"/>
    <col min="4" max="6" width="9.140625" style="9"/>
    <col min="7" max="7" width="29" style="9" bestFit="1" customWidth="1"/>
    <col min="8" max="8" width="15.7109375" style="9" bestFit="1" customWidth="1"/>
    <col min="9" max="19" width="9.140625" style="9"/>
    <col min="20" max="20" width="36.5703125" style="9" customWidth="1"/>
    <col min="21" max="22" width="9.140625" style="9"/>
    <col min="23" max="23" width="10.7109375" style="9" customWidth="1"/>
    <col min="24" max="26" width="9.140625" style="9"/>
    <col min="27" max="27" width="26.5703125" style="82" customWidth="1"/>
    <col min="28" max="35" width="9.140625" style="9"/>
    <col min="36" max="36" width="28.85546875" style="82" customWidth="1"/>
    <col min="37" max="16384" width="9.140625" style="9"/>
  </cols>
  <sheetData>
    <row r="2" spans="2:40" x14ac:dyDescent="0.2">
      <c r="B2" s="138" t="s">
        <v>404</v>
      </c>
      <c r="C2" s="138"/>
      <c r="E2" s="138" t="s">
        <v>405</v>
      </c>
      <c r="F2" s="138"/>
      <c r="G2" s="138"/>
      <c r="H2" s="138"/>
      <c r="I2" s="138"/>
      <c r="J2" s="138"/>
      <c r="K2" s="138"/>
      <c r="L2" s="138"/>
      <c r="M2" s="138"/>
      <c r="Q2" s="138" t="s">
        <v>40</v>
      </c>
      <c r="R2" s="138"/>
      <c r="S2" s="138"/>
      <c r="T2" s="138"/>
      <c r="U2" s="138"/>
      <c r="V2" s="138"/>
      <c r="W2" s="138"/>
      <c r="X2" s="138"/>
      <c r="Y2" s="138"/>
      <c r="Z2" s="138"/>
      <c r="AA2" s="138"/>
      <c r="AC2" s="138" t="s">
        <v>411</v>
      </c>
      <c r="AD2" s="138"/>
      <c r="AE2" s="138"/>
      <c r="AG2" s="138" t="s">
        <v>434</v>
      </c>
      <c r="AH2" s="138"/>
      <c r="AI2" s="138"/>
      <c r="AJ2" s="138"/>
      <c r="AK2" s="138"/>
    </row>
    <row r="3" spans="2:40" ht="72" x14ac:dyDescent="0.2">
      <c r="B3" s="76" t="s">
        <v>386</v>
      </c>
      <c r="C3" s="76" t="s">
        <v>41</v>
      </c>
      <c r="D3" s="76"/>
      <c r="E3" s="76" t="s">
        <v>377</v>
      </c>
      <c r="F3" s="76" t="s">
        <v>214</v>
      </c>
      <c r="G3" s="76" t="s">
        <v>139</v>
      </c>
      <c r="H3" s="76" t="s">
        <v>419</v>
      </c>
      <c r="I3" s="77" t="s">
        <v>378</v>
      </c>
      <c r="J3" s="78" t="s">
        <v>206</v>
      </c>
      <c r="K3" s="76" t="s">
        <v>316</v>
      </c>
      <c r="L3" s="77" t="s">
        <v>389</v>
      </c>
      <c r="M3" s="76" t="s">
        <v>254</v>
      </c>
      <c r="N3" s="76" t="s">
        <v>209</v>
      </c>
      <c r="O3" s="76" t="s">
        <v>489</v>
      </c>
      <c r="P3" s="76"/>
      <c r="Q3" s="76" t="s">
        <v>393</v>
      </c>
      <c r="R3" s="76" t="s">
        <v>279</v>
      </c>
      <c r="S3" s="76" t="s">
        <v>394</v>
      </c>
      <c r="T3" s="78" t="s">
        <v>165</v>
      </c>
      <c r="U3" s="76" t="s">
        <v>297</v>
      </c>
      <c r="V3" s="76" t="s">
        <v>331</v>
      </c>
      <c r="W3" s="76" t="s">
        <v>317</v>
      </c>
      <c r="X3" s="76" t="s">
        <v>357</v>
      </c>
      <c r="Y3" s="76" t="s">
        <v>354</v>
      </c>
      <c r="Z3" s="76" t="s">
        <v>348</v>
      </c>
      <c r="AA3" s="76" t="s">
        <v>364</v>
      </c>
      <c r="AB3" s="76"/>
      <c r="AC3" s="76" t="s">
        <v>251</v>
      </c>
      <c r="AD3" s="76" t="s">
        <v>407</v>
      </c>
      <c r="AE3" s="76" t="s">
        <v>410</v>
      </c>
      <c r="AF3" s="76"/>
      <c r="AG3" s="76" t="s">
        <v>308</v>
      </c>
      <c r="AH3" s="76" t="s">
        <v>321</v>
      </c>
      <c r="AI3" s="76" t="s">
        <v>334</v>
      </c>
      <c r="AJ3" s="77" t="s">
        <v>373</v>
      </c>
      <c r="AK3" s="76" t="s">
        <v>339</v>
      </c>
      <c r="AN3" s="77"/>
    </row>
    <row r="4" spans="2:40" ht="24" x14ac:dyDescent="0.2">
      <c r="B4" s="79" t="s">
        <v>127</v>
      </c>
      <c r="C4" s="80" t="s">
        <v>270</v>
      </c>
      <c r="D4" s="79"/>
      <c r="E4" s="80" t="s">
        <v>379</v>
      </c>
      <c r="F4" s="80" t="s">
        <v>215</v>
      </c>
      <c r="G4" s="80" t="s">
        <v>140</v>
      </c>
      <c r="H4" s="80" t="s">
        <v>158</v>
      </c>
      <c r="I4" s="80" t="s">
        <v>380</v>
      </c>
      <c r="J4" s="81" t="s">
        <v>207</v>
      </c>
      <c r="K4" s="80" t="s">
        <v>312</v>
      </c>
      <c r="L4" s="80" t="s">
        <v>390</v>
      </c>
      <c r="M4" s="80" t="s">
        <v>255</v>
      </c>
      <c r="N4" s="80" t="s">
        <v>210</v>
      </c>
      <c r="O4" s="80">
        <v>597</v>
      </c>
      <c r="P4" s="80"/>
      <c r="Q4" s="80" t="s">
        <v>277</v>
      </c>
      <c r="R4" s="80" t="s">
        <v>280</v>
      </c>
      <c r="S4" s="80" t="s">
        <v>395</v>
      </c>
      <c r="T4" s="81" t="s">
        <v>166</v>
      </c>
      <c r="U4" s="80" t="s">
        <v>298</v>
      </c>
      <c r="V4" s="80" t="s">
        <v>332</v>
      </c>
      <c r="W4" s="80" t="s">
        <v>318</v>
      </c>
      <c r="X4" s="82" t="s">
        <v>358</v>
      </c>
      <c r="Y4" s="80" t="s">
        <v>349</v>
      </c>
      <c r="Z4" s="80" t="s">
        <v>349</v>
      </c>
      <c r="AA4" s="82" t="s">
        <v>365</v>
      </c>
      <c r="AB4" s="80"/>
      <c r="AC4" s="80" t="s">
        <v>252</v>
      </c>
      <c r="AD4" s="80" t="s">
        <v>408</v>
      </c>
      <c r="AE4" s="80">
        <v>10</v>
      </c>
      <c r="AF4" s="80"/>
      <c r="AG4" s="80" t="s">
        <v>309</v>
      </c>
      <c r="AH4" s="80" t="s">
        <v>322</v>
      </c>
      <c r="AI4" s="80" t="s">
        <v>335</v>
      </c>
      <c r="AJ4" s="80" t="s">
        <v>349</v>
      </c>
      <c r="AK4" s="80" t="s">
        <v>340</v>
      </c>
      <c r="AN4" s="80"/>
    </row>
    <row r="5" spans="2:40" ht="36" x14ac:dyDescent="0.2">
      <c r="B5" s="82" t="s">
        <v>387</v>
      </c>
      <c r="C5" s="80" t="s">
        <v>271</v>
      </c>
      <c r="D5" s="82"/>
      <c r="E5" s="80" t="s">
        <v>381</v>
      </c>
      <c r="F5" s="80" t="s">
        <v>216</v>
      </c>
      <c r="G5" s="80" t="s">
        <v>141</v>
      </c>
      <c r="H5" s="80" t="s">
        <v>159</v>
      </c>
      <c r="I5" s="80" t="s">
        <v>382</v>
      </c>
      <c r="J5" s="81" t="s">
        <v>208</v>
      </c>
      <c r="K5" s="80" t="s">
        <v>313</v>
      </c>
      <c r="L5" s="80" t="s">
        <v>391</v>
      </c>
      <c r="M5" s="80" t="s">
        <v>256</v>
      </c>
      <c r="N5" s="80" t="s">
        <v>211</v>
      </c>
      <c r="O5" s="80">
        <v>298</v>
      </c>
      <c r="P5" s="80"/>
      <c r="Q5" s="80" t="s">
        <v>278</v>
      </c>
      <c r="R5" s="80" t="s">
        <v>281</v>
      </c>
      <c r="S5" s="80" t="s">
        <v>319</v>
      </c>
      <c r="T5" s="81" t="s">
        <v>167</v>
      </c>
      <c r="U5" s="80" t="s">
        <v>299</v>
      </c>
      <c r="V5" s="80" t="s">
        <v>333</v>
      </c>
      <c r="W5" s="80" t="s">
        <v>307</v>
      </c>
      <c r="X5" s="82" t="s">
        <v>359</v>
      </c>
      <c r="Y5" s="80" t="s">
        <v>350</v>
      </c>
      <c r="Z5" s="80" t="s">
        <v>350</v>
      </c>
      <c r="AA5" s="82" t="s">
        <v>366</v>
      </c>
      <c r="AB5" s="80"/>
      <c r="AC5" s="80" t="s">
        <v>253</v>
      </c>
      <c r="AD5" s="80" t="s">
        <v>409</v>
      </c>
      <c r="AE5" s="80">
        <v>15</v>
      </c>
      <c r="AF5" s="80"/>
      <c r="AG5" s="80" t="s">
        <v>310</v>
      </c>
      <c r="AH5" s="80" t="s">
        <v>323</v>
      </c>
      <c r="AI5" s="80" t="s">
        <v>336</v>
      </c>
      <c r="AJ5" s="80" t="s">
        <v>374</v>
      </c>
      <c r="AK5" s="80" t="s">
        <v>341</v>
      </c>
      <c r="AN5" s="80"/>
    </row>
    <row r="6" spans="2:40" ht="36" x14ac:dyDescent="0.2">
      <c r="B6" s="82" t="s">
        <v>164</v>
      </c>
      <c r="C6" s="80" t="s">
        <v>272</v>
      </c>
      <c r="E6" s="82" t="s">
        <v>383</v>
      </c>
      <c r="F6" s="80" t="s">
        <v>217</v>
      </c>
      <c r="G6" s="80" t="s">
        <v>142</v>
      </c>
      <c r="H6" s="80" t="s">
        <v>160</v>
      </c>
      <c r="I6" s="80" t="s">
        <v>384</v>
      </c>
      <c r="K6" s="80" t="s">
        <v>314</v>
      </c>
      <c r="L6" s="80" t="s">
        <v>355</v>
      </c>
      <c r="M6" s="80" t="s">
        <v>257</v>
      </c>
      <c r="N6" s="80" t="s">
        <v>212</v>
      </c>
      <c r="O6" s="80">
        <v>295</v>
      </c>
      <c r="P6" s="80"/>
      <c r="Q6" s="80"/>
      <c r="R6" s="80" t="s">
        <v>282</v>
      </c>
      <c r="S6" s="80" t="s">
        <v>396</v>
      </c>
      <c r="T6" s="80" t="s">
        <v>168</v>
      </c>
      <c r="U6" s="80" t="s">
        <v>300</v>
      </c>
      <c r="W6" s="80" t="s">
        <v>319</v>
      </c>
      <c r="X6" s="82" t="s">
        <v>360</v>
      </c>
      <c r="Y6" s="80" t="s">
        <v>351</v>
      </c>
      <c r="Z6" s="80" t="s">
        <v>351</v>
      </c>
      <c r="AA6" s="82" t="s">
        <v>367</v>
      </c>
      <c r="AB6" s="80"/>
      <c r="AC6" s="80"/>
      <c r="AD6" s="80"/>
      <c r="AE6" s="80">
        <v>20</v>
      </c>
      <c r="AF6" s="80"/>
      <c r="AG6" s="82" t="s">
        <v>311</v>
      </c>
      <c r="AH6" s="80" t="s">
        <v>324</v>
      </c>
      <c r="AI6" s="80" t="s">
        <v>337</v>
      </c>
      <c r="AJ6" s="80" t="s">
        <v>375</v>
      </c>
      <c r="AK6" s="80" t="s">
        <v>342</v>
      </c>
      <c r="AN6" s="82"/>
    </row>
    <row r="7" spans="2:40" ht="36" x14ac:dyDescent="0.2">
      <c r="C7" s="80" t="s">
        <v>273</v>
      </c>
      <c r="E7" s="80" t="s">
        <v>385</v>
      </c>
      <c r="F7" s="80" t="s">
        <v>218</v>
      </c>
      <c r="G7" s="80" t="s">
        <v>143</v>
      </c>
      <c r="H7" s="80" t="s">
        <v>161</v>
      </c>
      <c r="I7" s="80" t="s">
        <v>164</v>
      </c>
      <c r="K7" s="80" t="s">
        <v>315</v>
      </c>
      <c r="L7" s="80" t="s">
        <v>356</v>
      </c>
      <c r="M7" s="80" t="s">
        <v>258</v>
      </c>
      <c r="N7" s="80" t="s">
        <v>406</v>
      </c>
      <c r="O7" s="80"/>
      <c r="P7" s="80"/>
      <c r="Q7" s="80"/>
      <c r="R7" s="80" t="s">
        <v>283</v>
      </c>
      <c r="S7" s="80" t="s">
        <v>420</v>
      </c>
      <c r="T7" s="81" t="s">
        <v>169</v>
      </c>
      <c r="U7" s="80" t="s">
        <v>301</v>
      </c>
      <c r="W7" s="80" t="s">
        <v>320</v>
      </c>
      <c r="X7" s="82" t="s">
        <v>361</v>
      </c>
      <c r="Y7" s="80" t="s">
        <v>352</v>
      </c>
      <c r="Z7" s="80" t="s">
        <v>352</v>
      </c>
      <c r="AA7" s="82" t="s">
        <v>368</v>
      </c>
      <c r="AB7" s="80"/>
      <c r="AC7" s="80"/>
      <c r="AD7" s="80"/>
      <c r="AE7" s="80"/>
      <c r="AF7" s="80"/>
      <c r="AG7" s="80" t="s">
        <v>307</v>
      </c>
      <c r="AH7" s="80" t="s">
        <v>325</v>
      </c>
      <c r="AI7" s="80" t="s">
        <v>338</v>
      </c>
      <c r="AJ7" s="80" t="s">
        <v>376</v>
      </c>
      <c r="AK7" s="80" t="s">
        <v>343</v>
      </c>
      <c r="AN7" s="80"/>
    </row>
    <row r="8" spans="2:40" ht="24" x14ac:dyDescent="0.2">
      <c r="C8" s="80" t="s">
        <v>274</v>
      </c>
      <c r="E8" s="80" t="s">
        <v>244</v>
      </c>
      <c r="F8" s="80" t="s">
        <v>219</v>
      </c>
      <c r="G8" s="80" t="s">
        <v>144</v>
      </c>
      <c r="H8" s="80" t="s">
        <v>162</v>
      </c>
      <c r="I8" s="82"/>
      <c r="L8" s="80" t="s">
        <v>428</v>
      </c>
      <c r="M8" s="80" t="s">
        <v>259</v>
      </c>
      <c r="N8" s="81" t="s">
        <v>213</v>
      </c>
      <c r="O8" s="81"/>
      <c r="P8" s="80"/>
      <c r="R8" s="80" t="s">
        <v>284</v>
      </c>
      <c r="S8" s="80" t="s">
        <v>421</v>
      </c>
      <c r="T8" s="81" t="s">
        <v>170</v>
      </c>
      <c r="U8" s="80" t="s">
        <v>302</v>
      </c>
      <c r="X8" s="82" t="s">
        <v>362</v>
      </c>
      <c r="Y8" s="80" t="s">
        <v>250</v>
      </c>
      <c r="Z8" s="80" t="s">
        <v>250</v>
      </c>
      <c r="AA8" s="82" t="s">
        <v>369</v>
      </c>
      <c r="AB8" s="80"/>
      <c r="AC8" s="80"/>
      <c r="AD8" s="80"/>
      <c r="AE8" s="80"/>
      <c r="AF8" s="80"/>
      <c r="AH8" s="80" t="s">
        <v>326</v>
      </c>
      <c r="AI8" s="80" t="s">
        <v>307</v>
      </c>
      <c r="AJ8" s="80" t="s">
        <v>164</v>
      </c>
      <c r="AK8" s="80" t="s">
        <v>344</v>
      </c>
      <c r="AN8" s="80"/>
    </row>
    <row r="9" spans="2:40" ht="48" x14ac:dyDescent="0.2">
      <c r="C9" s="80" t="s">
        <v>275</v>
      </c>
      <c r="F9" s="80" t="s">
        <v>220</v>
      </c>
      <c r="G9" s="80" t="s">
        <v>145</v>
      </c>
      <c r="H9" s="80" t="s">
        <v>163</v>
      </c>
      <c r="M9" s="82" t="s">
        <v>260</v>
      </c>
      <c r="P9" s="80" t="s">
        <v>347</v>
      </c>
      <c r="R9" s="80" t="s">
        <v>285</v>
      </c>
      <c r="S9" s="80"/>
      <c r="T9" s="80" t="s">
        <v>171</v>
      </c>
      <c r="U9" s="80" t="s">
        <v>303</v>
      </c>
      <c r="X9" s="82" t="s">
        <v>363</v>
      </c>
      <c r="Y9" s="80" t="s">
        <v>353</v>
      </c>
      <c r="Z9" s="80" t="s">
        <v>353</v>
      </c>
      <c r="AA9" s="82" t="s">
        <v>370</v>
      </c>
      <c r="AB9" s="80"/>
      <c r="AC9" s="80"/>
      <c r="AD9" s="80"/>
      <c r="AE9" s="80"/>
      <c r="AF9" s="80"/>
      <c r="AH9" s="80" t="s">
        <v>327</v>
      </c>
      <c r="AK9" s="80" t="s">
        <v>345</v>
      </c>
    </row>
    <row r="10" spans="2:40" ht="36" x14ac:dyDescent="0.2">
      <c r="C10" s="80" t="s">
        <v>276</v>
      </c>
      <c r="F10" s="80" t="s">
        <v>221</v>
      </c>
      <c r="G10" s="80" t="s">
        <v>146</v>
      </c>
      <c r="H10" s="80" t="s">
        <v>164</v>
      </c>
      <c r="M10" s="80" t="s">
        <v>261</v>
      </c>
      <c r="P10" s="80"/>
      <c r="R10" s="80" t="s">
        <v>286</v>
      </c>
      <c r="S10" s="80"/>
      <c r="T10" s="80" t="s">
        <v>172</v>
      </c>
      <c r="U10" s="80" t="s">
        <v>304</v>
      </c>
      <c r="Y10" s="80" t="s">
        <v>296</v>
      </c>
      <c r="Z10" s="80" t="s">
        <v>296</v>
      </c>
      <c r="AA10" s="82" t="s">
        <v>371</v>
      </c>
      <c r="AB10" s="80"/>
      <c r="AC10" s="80"/>
      <c r="AD10" s="80"/>
      <c r="AE10" s="80"/>
      <c r="AF10" s="80"/>
      <c r="AH10" s="80" t="s">
        <v>328</v>
      </c>
      <c r="AK10" s="80" t="s">
        <v>346</v>
      </c>
      <c r="AM10" s="80" t="s">
        <v>347</v>
      </c>
    </row>
    <row r="11" spans="2:40" ht="24" x14ac:dyDescent="0.2">
      <c r="F11" s="80" t="s">
        <v>222</v>
      </c>
      <c r="G11" s="80" t="s">
        <v>147</v>
      </c>
      <c r="M11" s="80" t="s">
        <v>262</v>
      </c>
      <c r="P11" s="80"/>
      <c r="R11" s="80" t="s">
        <v>287</v>
      </c>
      <c r="S11" s="80"/>
      <c r="T11" s="80" t="s">
        <v>173</v>
      </c>
      <c r="U11" s="80" t="s">
        <v>305</v>
      </c>
      <c r="Y11" s="80" t="s">
        <v>203</v>
      </c>
      <c r="Z11" s="80" t="s">
        <v>203</v>
      </c>
      <c r="AA11" s="82" t="s">
        <v>372</v>
      </c>
      <c r="AB11" s="80"/>
      <c r="AC11" s="80"/>
      <c r="AD11" s="80"/>
      <c r="AE11" s="80"/>
      <c r="AF11" s="80"/>
      <c r="AH11" s="80" t="s">
        <v>329</v>
      </c>
      <c r="AK11" s="80" t="s">
        <v>429</v>
      </c>
      <c r="AM11" s="80" t="s">
        <v>347</v>
      </c>
    </row>
    <row r="12" spans="2:40" x14ac:dyDescent="0.2">
      <c r="F12" s="80" t="s">
        <v>223</v>
      </c>
      <c r="G12" s="80" t="s">
        <v>148</v>
      </c>
      <c r="M12" s="80" t="s">
        <v>263</v>
      </c>
      <c r="P12" s="80"/>
      <c r="R12" s="80" t="s">
        <v>417</v>
      </c>
      <c r="S12" s="80"/>
      <c r="T12" s="80" t="s">
        <v>174</v>
      </c>
      <c r="U12" s="80" t="s">
        <v>306</v>
      </c>
      <c r="Y12" s="80" t="s">
        <v>164</v>
      </c>
      <c r="Z12" s="80" t="s">
        <v>164</v>
      </c>
      <c r="AB12" s="80"/>
      <c r="AC12" s="80"/>
      <c r="AD12" s="80"/>
      <c r="AE12" s="80"/>
      <c r="AF12" s="80"/>
      <c r="AH12" s="80" t="s">
        <v>330</v>
      </c>
      <c r="AK12" s="80" t="s">
        <v>430</v>
      </c>
      <c r="AM12" s="80" t="s">
        <v>347</v>
      </c>
    </row>
    <row r="13" spans="2:40" x14ac:dyDescent="0.2">
      <c r="F13" s="80" t="s">
        <v>224</v>
      </c>
      <c r="G13" s="80" t="s">
        <v>149</v>
      </c>
      <c r="M13" s="80" t="s">
        <v>264</v>
      </c>
      <c r="P13" s="80"/>
      <c r="R13" s="80" t="s">
        <v>288</v>
      </c>
      <c r="S13" s="80"/>
      <c r="T13" s="80" t="s">
        <v>175</v>
      </c>
      <c r="U13" s="80" t="s">
        <v>307</v>
      </c>
      <c r="AB13" s="80"/>
      <c r="AC13" s="80"/>
      <c r="AD13" s="80"/>
      <c r="AE13" s="80"/>
      <c r="AF13" s="80"/>
      <c r="AH13" s="80" t="s">
        <v>164</v>
      </c>
      <c r="AM13" s="80" t="s">
        <v>347</v>
      </c>
    </row>
    <row r="14" spans="2:40" x14ac:dyDescent="0.2">
      <c r="F14" s="80" t="s">
        <v>225</v>
      </c>
      <c r="G14" s="80" t="s">
        <v>150</v>
      </c>
      <c r="M14" s="80" t="s">
        <v>265</v>
      </c>
      <c r="P14" s="80"/>
      <c r="R14" s="80" t="s">
        <v>289</v>
      </c>
      <c r="S14" s="80"/>
      <c r="T14" s="80" t="s">
        <v>176</v>
      </c>
      <c r="U14" s="80" t="s">
        <v>164</v>
      </c>
      <c r="AB14" s="80"/>
      <c r="AC14" s="80"/>
      <c r="AD14" s="80"/>
      <c r="AE14" s="80"/>
      <c r="AF14" s="80"/>
      <c r="AH14" s="80" t="s">
        <v>203</v>
      </c>
    </row>
    <row r="15" spans="2:40" x14ac:dyDescent="0.2">
      <c r="F15" s="80" t="s">
        <v>226</v>
      </c>
      <c r="G15" s="80" t="s">
        <v>151</v>
      </c>
      <c r="M15" s="80" t="s">
        <v>266</v>
      </c>
      <c r="P15" s="80"/>
      <c r="R15" s="80" t="s">
        <v>290</v>
      </c>
      <c r="S15" s="80"/>
      <c r="T15" s="80" t="s">
        <v>177</v>
      </c>
    </row>
    <row r="16" spans="2:40" x14ac:dyDescent="0.2">
      <c r="F16" s="80" t="s">
        <v>227</v>
      </c>
      <c r="G16" s="80" t="s">
        <v>152</v>
      </c>
      <c r="M16" s="80" t="s">
        <v>267</v>
      </c>
      <c r="P16" s="80"/>
      <c r="R16" s="80" t="s">
        <v>291</v>
      </c>
      <c r="S16" s="80"/>
      <c r="T16" s="80" t="s">
        <v>178</v>
      </c>
    </row>
    <row r="17" spans="6:20" x14ac:dyDescent="0.2">
      <c r="F17" s="80" t="s">
        <v>228</v>
      </c>
      <c r="G17" s="80" t="s">
        <v>153</v>
      </c>
      <c r="M17" s="80" t="s">
        <v>268</v>
      </c>
      <c r="P17" s="80"/>
      <c r="R17" s="80" t="s">
        <v>292</v>
      </c>
      <c r="S17" s="80"/>
      <c r="T17" s="80" t="s">
        <v>179</v>
      </c>
    </row>
    <row r="18" spans="6:20" x14ac:dyDescent="0.2">
      <c r="F18" s="80" t="s">
        <v>229</v>
      </c>
      <c r="G18" s="80" t="s">
        <v>154</v>
      </c>
      <c r="M18" s="80" t="s">
        <v>269</v>
      </c>
      <c r="P18" s="80"/>
      <c r="R18" s="80" t="s">
        <v>293</v>
      </c>
      <c r="S18" s="80"/>
      <c r="T18" s="80" t="s">
        <v>180</v>
      </c>
    </row>
    <row r="19" spans="6:20" x14ac:dyDescent="0.2">
      <c r="F19" s="80" t="s">
        <v>164</v>
      </c>
      <c r="G19" s="80" t="s">
        <v>155</v>
      </c>
      <c r="R19" s="80" t="s">
        <v>294</v>
      </c>
      <c r="S19" s="80"/>
      <c r="T19" s="80" t="s">
        <v>181</v>
      </c>
    </row>
    <row r="20" spans="6:20" x14ac:dyDescent="0.2">
      <c r="F20" s="80" t="s">
        <v>230</v>
      </c>
      <c r="G20" s="80" t="s">
        <v>156</v>
      </c>
      <c r="R20" s="80" t="s">
        <v>295</v>
      </c>
      <c r="S20" s="80"/>
      <c r="T20" s="80" t="s">
        <v>182</v>
      </c>
    </row>
    <row r="21" spans="6:20" x14ac:dyDescent="0.2">
      <c r="F21" s="80" t="s">
        <v>231</v>
      </c>
      <c r="G21" s="80" t="s">
        <v>157</v>
      </c>
      <c r="R21" s="80" t="s">
        <v>250</v>
      </c>
      <c r="S21" s="80"/>
      <c r="T21" s="80" t="s">
        <v>183</v>
      </c>
    </row>
    <row r="22" spans="6:20" x14ac:dyDescent="0.2">
      <c r="F22" s="80" t="s">
        <v>232</v>
      </c>
      <c r="R22" s="80" t="s">
        <v>296</v>
      </c>
      <c r="S22" s="80"/>
      <c r="T22" s="80" t="s">
        <v>184</v>
      </c>
    </row>
    <row r="23" spans="6:20" x14ac:dyDescent="0.2">
      <c r="F23" s="80" t="s">
        <v>418</v>
      </c>
      <c r="R23" s="80" t="s">
        <v>203</v>
      </c>
      <c r="S23" s="80"/>
      <c r="T23" s="80" t="s">
        <v>185</v>
      </c>
    </row>
    <row r="24" spans="6:20" x14ac:dyDescent="0.2">
      <c r="F24" s="80" t="s">
        <v>233</v>
      </c>
      <c r="R24" s="80" t="s">
        <v>164</v>
      </c>
      <c r="S24" s="80"/>
      <c r="T24" s="80" t="s">
        <v>186</v>
      </c>
    </row>
    <row r="25" spans="6:20" x14ac:dyDescent="0.2">
      <c r="F25" s="80" t="s">
        <v>234</v>
      </c>
      <c r="T25" s="80" t="s">
        <v>187</v>
      </c>
    </row>
    <row r="26" spans="6:20" x14ac:dyDescent="0.2">
      <c r="F26" s="80" t="s">
        <v>235</v>
      </c>
      <c r="T26" s="80" t="s">
        <v>188</v>
      </c>
    </row>
    <row r="27" spans="6:20" x14ac:dyDescent="0.2">
      <c r="F27" s="80" t="s">
        <v>236</v>
      </c>
      <c r="T27" s="80" t="s">
        <v>189</v>
      </c>
    </row>
    <row r="28" spans="6:20" x14ac:dyDescent="0.2">
      <c r="F28" s="80" t="s">
        <v>237</v>
      </c>
      <c r="T28" s="80" t="s">
        <v>190</v>
      </c>
    </row>
    <row r="29" spans="6:20" x14ac:dyDescent="0.2">
      <c r="F29" s="80" t="s">
        <v>238</v>
      </c>
      <c r="T29" s="80" t="s">
        <v>191</v>
      </c>
    </row>
    <row r="30" spans="6:20" x14ac:dyDescent="0.2">
      <c r="F30" s="80" t="s">
        <v>239</v>
      </c>
      <c r="T30" s="80" t="s">
        <v>192</v>
      </c>
    </row>
    <row r="31" spans="6:20" x14ac:dyDescent="0.2">
      <c r="F31" s="80" t="s">
        <v>240</v>
      </c>
      <c r="T31" s="80" t="s">
        <v>193</v>
      </c>
    </row>
    <row r="32" spans="6:20" x14ac:dyDescent="0.2">
      <c r="F32" s="80" t="s">
        <v>241</v>
      </c>
      <c r="T32" s="80" t="s">
        <v>194</v>
      </c>
    </row>
    <row r="33" spans="6:20" x14ac:dyDescent="0.2">
      <c r="F33" s="80" t="s">
        <v>242</v>
      </c>
      <c r="T33" s="80" t="s">
        <v>195</v>
      </c>
    </row>
    <row r="34" spans="6:20" x14ac:dyDescent="0.2">
      <c r="F34" s="80" t="s">
        <v>243</v>
      </c>
      <c r="T34" s="80" t="s">
        <v>196</v>
      </c>
    </row>
    <row r="35" spans="6:20" x14ac:dyDescent="0.2">
      <c r="F35" s="80" t="s">
        <v>244</v>
      </c>
      <c r="T35" s="80" t="s">
        <v>197</v>
      </c>
    </row>
    <row r="36" spans="6:20" x14ac:dyDescent="0.2">
      <c r="F36" s="80" t="s">
        <v>245</v>
      </c>
      <c r="T36" s="80" t="s">
        <v>198</v>
      </c>
    </row>
    <row r="37" spans="6:20" x14ac:dyDescent="0.2">
      <c r="F37" s="80" t="s">
        <v>246</v>
      </c>
      <c r="T37" s="80" t="s">
        <v>199</v>
      </c>
    </row>
    <row r="38" spans="6:20" x14ac:dyDescent="0.2">
      <c r="F38" s="80" t="s">
        <v>247</v>
      </c>
      <c r="T38" s="80" t="s">
        <v>200</v>
      </c>
    </row>
    <row r="39" spans="6:20" x14ac:dyDescent="0.2">
      <c r="F39" s="80" t="s">
        <v>203</v>
      </c>
      <c r="T39" s="80" t="s">
        <v>201</v>
      </c>
    </row>
    <row r="40" spans="6:20" x14ac:dyDescent="0.2">
      <c r="F40" s="80" t="s">
        <v>248</v>
      </c>
      <c r="T40" s="80" t="s">
        <v>202</v>
      </c>
    </row>
    <row r="41" spans="6:20" x14ac:dyDescent="0.2">
      <c r="F41" s="80" t="s">
        <v>249</v>
      </c>
      <c r="T41" s="80" t="s">
        <v>203</v>
      </c>
    </row>
    <row r="42" spans="6:20" x14ac:dyDescent="0.2">
      <c r="T42" s="80" t="s">
        <v>204</v>
      </c>
    </row>
    <row r="43" spans="6:20" x14ac:dyDescent="0.2">
      <c r="T43" s="80" t="s">
        <v>205</v>
      </c>
    </row>
    <row r="62" spans="27:36" x14ac:dyDescent="0.2">
      <c r="AA62" s="80"/>
      <c r="AJ62" s="80"/>
    </row>
    <row r="63" spans="27:36" x14ac:dyDescent="0.2">
      <c r="AA63" s="80"/>
      <c r="AJ63" s="80"/>
    </row>
    <row r="64" spans="27:36" x14ac:dyDescent="0.2">
      <c r="AA64" s="80" t="s">
        <v>347</v>
      </c>
      <c r="AJ64" s="80" t="s">
        <v>347</v>
      </c>
    </row>
    <row r="65" spans="27:36" x14ac:dyDescent="0.2">
      <c r="AA65" s="80" t="s">
        <v>347</v>
      </c>
      <c r="AJ65" s="80" t="s">
        <v>347</v>
      </c>
    </row>
    <row r="66" spans="27:36" x14ac:dyDescent="0.2">
      <c r="AA66" s="80" t="s">
        <v>347</v>
      </c>
      <c r="AJ66" s="80" t="s">
        <v>347</v>
      </c>
    </row>
    <row r="67" spans="27:36" x14ac:dyDescent="0.2">
      <c r="AA67" s="80" t="s">
        <v>347</v>
      </c>
      <c r="AJ67" s="80" t="s">
        <v>347</v>
      </c>
    </row>
    <row r="68" spans="27:36" x14ac:dyDescent="0.2">
      <c r="AA68" s="80" t="s">
        <v>347</v>
      </c>
      <c r="AJ68" s="80" t="s">
        <v>347</v>
      </c>
    </row>
    <row r="69" spans="27:36" x14ac:dyDescent="0.2">
      <c r="AA69" s="80" t="s">
        <v>347</v>
      </c>
      <c r="AJ69" s="80" t="s">
        <v>347</v>
      </c>
    </row>
    <row r="70" spans="27:36" x14ac:dyDescent="0.2">
      <c r="AA70" s="80" t="s">
        <v>347</v>
      </c>
      <c r="AJ70" s="80" t="s">
        <v>347</v>
      </c>
    </row>
    <row r="71" spans="27:36" x14ac:dyDescent="0.2">
      <c r="AA71" s="80" t="s">
        <v>347</v>
      </c>
      <c r="AJ71" s="80" t="s">
        <v>347</v>
      </c>
    </row>
    <row r="72" spans="27:36" x14ac:dyDescent="0.2">
      <c r="AA72" s="80" t="s">
        <v>347</v>
      </c>
      <c r="AJ72" s="80" t="s">
        <v>347</v>
      </c>
    </row>
    <row r="73" spans="27:36" x14ac:dyDescent="0.2">
      <c r="AA73" s="80" t="s">
        <v>347</v>
      </c>
      <c r="AJ73" s="80" t="s">
        <v>347</v>
      </c>
    </row>
    <row r="74" spans="27:36" x14ac:dyDescent="0.2">
      <c r="AA74" s="80" t="s">
        <v>347</v>
      </c>
      <c r="AJ74" s="80" t="s">
        <v>347</v>
      </c>
    </row>
    <row r="75" spans="27:36" x14ac:dyDescent="0.2">
      <c r="AA75" s="80" t="s">
        <v>347</v>
      </c>
      <c r="AJ75" s="80" t="s">
        <v>347</v>
      </c>
    </row>
    <row r="76" spans="27:36" x14ac:dyDescent="0.2">
      <c r="AA76" s="80" t="s">
        <v>347</v>
      </c>
      <c r="AJ76" s="80" t="s">
        <v>347</v>
      </c>
    </row>
  </sheetData>
  <sheetProtection algorithmName="SHA-512" hashValue="f2dKQhuOqU6cohYjZUb7qXk61nbBKByhx4QIAkDW459qmtzkgq8fGMpzjnu01zJ8iVaC03K0jz6qP4x1QaC3pw==" saltValue="nCWXUUZcCMFRkUNSnodu0g==" spinCount="100000" sheet="1" objects="1" scenarios="1"/>
  <mergeCells count="5">
    <mergeCell ref="B2:C2"/>
    <mergeCell ref="E2:M2"/>
    <mergeCell ref="AC2:AE2"/>
    <mergeCell ref="AG2:AK2"/>
    <mergeCell ref="Q2:A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5"/>
  <sheetViews>
    <sheetView showGridLines="0" zoomScale="85" zoomScaleNormal="85" zoomScaleSheetLayoutView="100" workbookViewId="0">
      <selection activeCell="C5" sqref="C5"/>
    </sheetView>
  </sheetViews>
  <sheetFormatPr defaultColWidth="0" defaultRowHeight="14.25" zeroHeight="1" x14ac:dyDescent="0.2"/>
  <cols>
    <col min="1" max="1" width="4.5703125" style="9" customWidth="1"/>
    <col min="2" max="2" width="99.5703125" style="9" customWidth="1"/>
    <col min="3" max="3" width="65.140625" style="9" customWidth="1"/>
    <col min="4" max="4" width="38.140625" style="9" bestFit="1" customWidth="1"/>
    <col min="5" max="5" width="9.140625" style="9" customWidth="1"/>
    <col min="6" max="6" width="4.5703125" style="9" customWidth="1"/>
    <col min="7" max="16384" width="9.140625" style="9" hidden="1"/>
  </cols>
  <sheetData>
    <row r="1" spans="2:5" ht="102" customHeight="1" x14ac:dyDescent="0.2">
      <c r="B1" s="8" t="str">
        <f>Form_title</f>
        <v>DRP Demo C Offer Form</v>
      </c>
    </row>
    <row r="2" spans="2:5" x14ac:dyDescent="0.2"/>
    <row r="3" spans="2:5" x14ac:dyDescent="0.2"/>
    <row r="4" spans="2:5" ht="18" x14ac:dyDescent="0.2">
      <c r="B4" s="114" t="s">
        <v>4</v>
      </c>
      <c r="C4" s="114"/>
      <c r="D4" s="114"/>
      <c r="E4" s="114"/>
    </row>
    <row r="5" spans="2:5" x14ac:dyDescent="0.2">
      <c r="B5" s="23" t="s">
        <v>6</v>
      </c>
      <c r="C5" s="24"/>
    </row>
    <row r="6" spans="2:5" x14ac:dyDescent="0.2">
      <c r="B6" s="23" t="s">
        <v>9</v>
      </c>
      <c r="C6" s="24"/>
    </row>
    <row r="7" spans="2:5" x14ac:dyDescent="0.2">
      <c r="B7" s="23" t="s">
        <v>11</v>
      </c>
      <c r="C7" s="24"/>
    </row>
    <row r="8" spans="2:5" x14ac:dyDescent="0.2">
      <c r="B8" s="23" t="s">
        <v>35</v>
      </c>
      <c r="C8" s="24"/>
    </row>
    <row r="9" spans="2:5" x14ac:dyDescent="0.2">
      <c r="B9" s="23" t="s">
        <v>36</v>
      </c>
      <c r="C9" s="24"/>
    </row>
    <row r="10" spans="2:5" x14ac:dyDescent="0.2">
      <c r="B10" s="23" t="s">
        <v>37</v>
      </c>
      <c r="C10" s="24"/>
    </row>
    <row r="11" spans="2:5" x14ac:dyDescent="0.2">
      <c r="B11" s="23" t="s">
        <v>397</v>
      </c>
      <c r="C11" s="12"/>
    </row>
    <row r="12" spans="2:5" ht="15" customHeight="1" x14ac:dyDescent="0.2">
      <c r="B12" s="23" t="s">
        <v>412</v>
      </c>
      <c r="C12" s="25"/>
    </row>
    <row r="13" spans="2:5" ht="28.5" x14ac:dyDescent="0.2">
      <c r="B13" s="26" t="s">
        <v>464</v>
      </c>
      <c r="C13" s="24"/>
    </row>
    <row r="14" spans="2:5" ht="71.25" x14ac:dyDescent="0.2">
      <c r="B14" s="26" t="s">
        <v>465</v>
      </c>
      <c r="C14" s="24"/>
    </row>
    <row r="15" spans="2:5" x14ac:dyDescent="0.2">
      <c r="B15" s="23" t="s">
        <v>30</v>
      </c>
      <c r="C15" s="24"/>
    </row>
    <row r="16" spans="2:5" x14ac:dyDescent="0.2">
      <c r="B16" s="23" t="s">
        <v>426</v>
      </c>
      <c r="C16" s="12"/>
    </row>
    <row r="17" spans="2:5" x14ac:dyDescent="0.2"/>
    <row r="18" spans="2:5" ht="15.75" x14ac:dyDescent="0.25">
      <c r="B18" s="113" t="s">
        <v>5</v>
      </c>
      <c r="C18" s="113"/>
      <c r="D18" s="113"/>
      <c r="E18" s="113"/>
    </row>
    <row r="19" spans="2:5" ht="15" x14ac:dyDescent="0.2">
      <c r="C19" s="27" t="s">
        <v>7</v>
      </c>
      <c r="D19" s="27" t="s">
        <v>8</v>
      </c>
    </row>
    <row r="20" spans="2:5" x14ac:dyDescent="0.2">
      <c r="B20" s="23" t="s">
        <v>10</v>
      </c>
      <c r="C20" s="28"/>
      <c r="D20" s="24"/>
    </row>
    <row r="21" spans="2:5" x14ac:dyDescent="0.2">
      <c r="B21" s="23" t="s">
        <v>12</v>
      </c>
      <c r="C21" s="28"/>
      <c r="D21" s="24"/>
    </row>
    <row r="22" spans="2:5" x14ac:dyDescent="0.2">
      <c r="B22" s="23" t="s">
        <v>13</v>
      </c>
      <c r="C22" s="28"/>
      <c r="D22" s="24"/>
    </row>
    <row r="23" spans="2:5" x14ac:dyDescent="0.2">
      <c r="B23" s="23" t="s">
        <v>14</v>
      </c>
      <c r="C23" s="28"/>
      <c r="D23" s="24"/>
    </row>
    <row r="24" spans="2:5" x14ac:dyDescent="0.2">
      <c r="B24" s="23" t="s">
        <v>15</v>
      </c>
      <c r="C24" s="29"/>
      <c r="D24" s="30"/>
    </row>
    <row r="25" spans="2:5" x14ac:dyDescent="0.2">
      <c r="B25" s="31" t="s">
        <v>443</v>
      </c>
      <c r="C25" s="25"/>
      <c r="D25" s="25"/>
    </row>
    <row r="26" spans="2:5" x14ac:dyDescent="0.2">
      <c r="B26" s="23" t="s">
        <v>495</v>
      </c>
      <c r="C26" s="25"/>
      <c r="D26" s="25"/>
    </row>
    <row r="27" spans="2:5" x14ac:dyDescent="0.2"/>
    <row r="28" spans="2:5" x14ac:dyDescent="0.2"/>
    <row r="29" spans="2:5" ht="15.75" x14ac:dyDescent="0.25">
      <c r="B29" s="113" t="s">
        <v>92</v>
      </c>
      <c r="C29" s="113"/>
      <c r="D29" s="113"/>
      <c r="E29" s="113"/>
    </row>
    <row r="30" spans="2:5" ht="99.95" customHeight="1" x14ac:dyDescent="0.2">
      <c r="B30" s="32" t="s">
        <v>510</v>
      </c>
      <c r="C30" s="33"/>
    </row>
    <row r="31" spans="2:5" ht="99.95" customHeight="1" x14ac:dyDescent="0.2">
      <c r="B31" s="32" t="s">
        <v>460</v>
      </c>
      <c r="C31" s="33"/>
    </row>
    <row r="32" spans="2:5" ht="99.95" customHeight="1" x14ac:dyDescent="0.2">
      <c r="B32" s="32" t="s">
        <v>461</v>
      </c>
      <c r="C32" s="33"/>
    </row>
    <row r="33" spans="2:3" ht="99.95" customHeight="1" x14ac:dyDescent="0.2">
      <c r="B33" s="32" t="s">
        <v>444</v>
      </c>
      <c r="C33" s="33"/>
    </row>
    <row r="34" spans="2:3" ht="99.95" customHeight="1" x14ac:dyDescent="0.2">
      <c r="B34" s="32" t="s">
        <v>439</v>
      </c>
      <c r="C34" s="33"/>
    </row>
    <row r="35" spans="2:3" x14ac:dyDescent="0.2"/>
  </sheetData>
  <sheetProtection algorithmName="SHA-512" hashValue="IlNBJaAS+xIvzZyFYK2H85PnAzQgI5BOPvi5d/nsuF583GOL01BOX1Es+WSn5a88bmGTh6KLrxX3PzrKNrk9LA==" saltValue="CuXijxqEt7zrzX0k7pF/+Q==" spinCount="100000" sheet="1" objects="1" scenarios="1" selectLockedCells="1"/>
  <mergeCells count="3">
    <mergeCell ref="B29:E29"/>
    <mergeCell ref="B4:E4"/>
    <mergeCell ref="B18:E18"/>
  </mergeCells>
  <dataValidations count="3">
    <dataValidation type="list" allowBlank="1" showInputMessage="1" showErrorMessage="1" sqref="C25:D26 C12">
      <formula1>Boolean_yes_no</formula1>
    </dataValidation>
    <dataValidation type="list" allowBlank="1" showInputMessage="1" showErrorMessage="1" sqref="C11">
      <formula1>Country</formula1>
    </dataValidation>
    <dataValidation type="list" allowBlank="1" showInputMessage="1" showErrorMessage="1" sqref="C16">
      <formula1>Developer_Experience</formula1>
    </dataValidation>
  </dataValidations>
  <pageMargins left="0.25" right="0.25" top="0.25" bottom="0.25" header="0" footer="0"/>
  <pageSetup scale="54"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83"/>
  <sheetViews>
    <sheetView showGridLines="0" zoomScale="85" zoomScaleNormal="85" zoomScaleSheetLayoutView="85" workbookViewId="0">
      <selection activeCell="C5" sqref="C5"/>
    </sheetView>
  </sheetViews>
  <sheetFormatPr defaultColWidth="0" defaultRowHeight="14.25" zeroHeight="1" x14ac:dyDescent="0.2"/>
  <cols>
    <col min="1" max="1" width="4.5703125" style="9" customWidth="1"/>
    <col min="2" max="2" width="127.28515625" style="9" bestFit="1" customWidth="1"/>
    <col min="3" max="3" width="136.42578125" style="9" bestFit="1" customWidth="1"/>
    <col min="4" max="4" width="11.42578125" style="9" customWidth="1"/>
    <col min="5" max="5" width="9.140625" style="9" customWidth="1"/>
    <col min="6" max="6" width="4.5703125" style="9" customWidth="1"/>
    <col min="7" max="16384" width="9.140625" style="9" hidden="1"/>
  </cols>
  <sheetData>
    <row r="1" spans="2:5" ht="102" customHeight="1" x14ac:dyDescent="0.2">
      <c r="B1" s="8" t="str">
        <f>Form_title</f>
        <v>DRP Demo C Offer Form</v>
      </c>
    </row>
    <row r="2" spans="2:5" x14ac:dyDescent="0.2"/>
    <row r="3" spans="2:5" x14ac:dyDescent="0.2"/>
    <row r="4" spans="2:5" ht="18" x14ac:dyDescent="0.2">
      <c r="B4" s="114" t="s">
        <v>45</v>
      </c>
      <c r="C4" s="114"/>
      <c r="D4" s="114"/>
      <c r="E4" s="114"/>
    </row>
    <row r="5" spans="2:5" x14ac:dyDescent="0.2">
      <c r="B5" s="10" t="s">
        <v>18</v>
      </c>
      <c r="C5" s="11"/>
    </row>
    <row r="6" spans="2:5" x14ac:dyDescent="0.2">
      <c r="B6" s="10" t="s">
        <v>53</v>
      </c>
      <c r="C6" s="11"/>
    </row>
    <row r="7" spans="2:5" x14ac:dyDescent="0.2">
      <c r="B7" s="10" t="s">
        <v>115</v>
      </c>
      <c r="C7" s="11"/>
    </row>
    <row r="8" spans="2:5" x14ac:dyDescent="0.2">
      <c r="B8" s="10" t="s">
        <v>116</v>
      </c>
      <c r="C8" s="11"/>
    </row>
    <row r="9" spans="2:5" x14ac:dyDescent="0.2">
      <c r="B9" s="10" t="s">
        <v>117</v>
      </c>
      <c r="C9" s="11"/>
    </row>
    <row r="10" spans="2:5" x14ac:dyDescent="0.2">
      <c r="B10" s="10" t="s">
        <v>32</v>
      </c>
      <c r="C10" s="11"/>
    </row>
    <row r="11" spans="2:5" x14ac:dyDescent="0.2">
      <c r="B11" s="10" t="s">
        <v>135</v>
      </c>
      <c r="C11" s="11"/>
    </row>
    <row r="12" spans="2:5" x14ac:dyDescent="0.2">
      <c r="B12" s="10" t="s">
        <v>33</v>
      </c>
      <c r="C12" s="11"/>
    </row>
    <row r="13" spans="2:5" x14ac:dyDescent="0.2">
      <c r="B13" s="10" t="s">
        <v>34</v>
      </c>
      <c r="C13" s="11"/>
    </row>
    <row r="14" spans="2:5" x14ac:dyDescent="0.2">
      <c r="B14" s="10" t="s">
        <v>413</v>
      </c>
      <c r="C14" s="11"/>
    </row>
    <row r="15" spans="2:5" x14ac:dyDescent="0.2">
      <c r="B15" s="10" t="s">
        <v>377</v>
      </c>
      <c r="C15" s="12"/>
    </row>
    <row r="16" spans="2:5" x14ac:dyDescent="0.2">
      <c r="B16" s="10" t="s">
        <v>214</v>
      </c>
      <c r="C16" s="12"/>
    </row>
    <row r="17" spans="1:6" x14ac:dyDescent="0.2">
      <c r="B17" s="13"/>
    </row>
    <row r="18" spans="1:6" ht="15.75" x14ac:dyDescent="0.25">
      <c r="B18" s="113" t="s">
        <v>120</v>
      </c>
      <c r="C18" s="113"/>
      <c r="D18" s="113"/>
      <c r="E18" s="113"/>
    </row>
    <row r="19" spans="1:6" x14ac:dyDescent="0.2">
      <c r="A19" s="14"/>
      <c r="B19" s="15" t="s">
        <v>17</v>
      </c>
      <c r="C19" s="12"/>
      <c r="E19" s="14"/>
      <c r="F19" s="14"/>
    </row>
    <row r="20" spans="1:6" x14ac:dyDescent="0.2">
      <c r="A20" s="14"/>
      <c r="B20" s="15" t="s">
        <v>388</v>
      </c>
      <c r="C20" s="16"/>
      <c r="E20" s="14"/>
      <c r="F20" s="14"/>
    </row>
    <row r="21" spans="1:6" x14ac:dyDescent="0.2">
      <c r="A21" s="14"/>
      <c r="B21" s="15" t="s">
        <v>497</v>
      </c>
      <c r="C21" s="17">
        <v>0</v>
      </c>
      <c r="E21" s="14"/>
      <c r="F21" s="14"/>
    </row>
    <row r="22" spans="1:6" x14ac:dyDescent="0.2">
      <c r="A22" s="14"/>
      <c r="B22" s="15" t="s">
        <v>496</v>
      </c>
      <c r="C22" s="17" t="s">
        <v>436</v>
      </c>
      <c r="E22" s="14"/>
      <c r="F22" s="14"/>
    </row>
    <row r="23" spans="1:6" ht="28.5" x14ac:dyDescent="0.2">
      <c r="B23" s="15" t="s">
        <v>498</v>
      </c>
      <c r="C23" s="17">
        <v>0</v>
      </c>
      <c r="E23" s="18"/>
      <c r="F23" s="18"/>
    </row>
    <row r="24" spans="1:6" x14ac:dyDescent="0.2">
      <c r="A24" s="14"/>
      <c r="B24" s="19" t="s">
        <v>473</v>
      </c>
      <c r="C24" s="17">
        <v>0</v>
      </c>
      <c r="E24" s="14"/>
      <c r="F24" s="14"/>
    </row>
    <row r="25" spans="1:6" x14ac:dyDescent="0.2">
      <c r="A25" s="14"/>
      <c r="B25" s="19" t="s">
        <v>474</v>
      </c>
      <c r="C25" s="17">
        <v>0</v>
      </c>
      <c r="E25" s="14"/>
      <c r="F25" s="14"/>
    </row>
    <row r="26" spans="1:6" x14ac:dyDescent="0.2">
      <c r="A26" s="14"/>
      <c r="B26" s="19" t="s">
        <v>44</v>
      </c>
      <c r="C26" s="17"/>
      <c r="E26" s="14"/>
      <c r="F26" s="14"/>
    </row>
    <row r="27" spans="1:6" x14ac:dyDescent="0.2">
      <c r="A27" s="14"/>
      <c r="B27" s="19" t="s">
        <v>43</v>
      </c>
      <c r="C27" s="17"/>
      <c r="E27" s="14"/>
      <c r="F27" s="14"/>
    </row>
    <row r="28" spans="1:6" x14ac:dyDescent="0.2">
      <c r="A28" s="14"/>
      <c r="B28" s="19" t="s">
        <v>475</v>
      </c>
      <c r="C28" s="17"/>
      <c r="E28" s="14"/>
      <c r="F28" s="14"/>
    </row>
    <row r="29" spans="1:6" x14ac:dyDescent="0.2">
      <c r="A29" s="14"/>
      <c r="B29" s="15" t="s">
        <v>125</v>
      </c>
      <c r="C29" s="12"/>
      <c r="E29" s="14"/>
      <c r="F29" s="14"/>
    </row>
    <row r="30" spans="1:6" x14ac:dyDescent="0.2">
      <c r="B30" s="20" t="s">
        <v>399</v>
      </c>
      <c r="C30" s="12"/>
    </row>
    <row r="31" spans="1:6" x14ac:dyDescent="0.2">
      <c r="B31" s="20" t="s">
        <v>398</v>
      </c>
      <c r="C31" s="12"/>
    </row>
    <row r="32" spans="1:6" x14ac:dyDescent="0.2">
      <c r="B32" s="20" t="s">
        <v>20</v>
      </c>
      <c r="C32" s="12"/>
    </row>
    <row r="33" spans="2:5" x14ac:dyDescent="0.2">
      <c r="B33" s="10" t="s">
        <v>422</v>
      </c>
      <c r="C33" s="11"/>
    </row>
    <row r="34" spans="2:5" x14ac:dyDescent="0.2">
      <c r="B34" s="20" t="s">
        <v>254</v>
      </c>
      <c r="C34" s="12"/>
    </row>
    <row r="35" spans="2:5" x14ac:dyDescent="0.2">
      <c r="B35" s="20" t="s">
        <v>427</v>
      </c>
      <c r="C35" s="12"/>
    </row>
    <row r="36" spans="2:5" x14ac:dyDescent="0.2">
      <c r="B36" s="10" t="s">
        <v>490</v>
      </c>
      <c r="C36" s="12"/>
    </row>
    <row r="37" spans="2:5" x14ac:dyDescent="0.2"/>
    <row r="38" spans="2:5" ht="15.75" x14ac:dyDescent="0.25">
      <c r="B38" s="113" t="s">
        <v>119</v>
      </c>
      <c r="C38" s="113"/>
      <c r="D38" s="113"/>
      <c r="E38" s="113"/>
    </row>
    <row r="39" spans="2:5" ht="200.1" customHeight="1" x14ac:dyDescent="0.2">
      <c r="B39" s="6" t="s">
        <v>448</v>
      </c>
      <c r="C39" s="21"/>
    </row>
    <row r="40" spans="2:5" ht="200.1" customHeight="1" x14ac:dyDescent="0.2">
      <c r="B40" s="6" t="s">
        <v>482</v>
      </c>
      <c r="C40" s="21"/>
    </row>
    <row r="41" spans="2:5" ht="200.1" customHeight="1" x14ac:dyDescent="0.2">
      <c r="B41" s="6" t="s">
        <v>449</v>
      </c>
      <c r="C41" s="21"/>
    </row>
    <row r="42" spans="2:5" ht="200.1" customHeight="1" x14ac:dyDescent="0.2">
      <c r="B42" s="7" t="s">
        <v>54</v>
      </c>
      <c r="C42" s="21"/>
    </row>
    <row r="43" spans="2:5" ht="200.1" customHeight="1" x14ac:dyDescent="0.2">
      <c r="B43" s="5" t="s">
        <v>55</v>
      </c>
      <c r="C43" s="21"/>
    </row>
    <row r="44" spans="2:5" ht="200.1" customHeight="1" x14ac:dyDescent="0.2">
      <c r="B44" s="5" t="s">
        <v>56</v>
      </c>
      <c r="C44" s="21"/>
    </row>
    <row r="45" spans="2:5" ht="200.1" customHeight="1" x14ac:dyDescent="0.2">
      <c r="B45" s="5" t="s">
        <v>459</v>
      </c>
      <c r="C45" s="21"/>
    </row>
    <row r="46" spans="2:5" ht="200.1" customHeight="1" x14ac:dyDescent="0.2">
      <c r="B46" s="5" t="s">
        <v>63</v>
      </c>
      <c r="C46" s="21"/>
    </row>
    <row r="47" spans="2:5" ht="200.1" customHeight="1" x14ac:dyDescent="0.2">
      <c r="B47" s="5" t="s">
        <v>64</v>
      </c>
      <c r="C47" s="21"/>
    </row>
    <row r="48" spans="2:5" ht="200.1" customHeight="1" x14ac:dyDescent="0.2">
      <c r="B48" s="5" t="s">
        <v>65</v>
      </c>
      <c r="C48" s="21"/>
    </row>
    <row r="49" spans="2:3" ht="200.1" customHeight="1" x14ac:dyDescent="0.2">
      <c r="B49" s="5" t="s">
        <v>66</v>
      </c>
      <c r="C49" s="21"/>
    </row>
    <row r="50" spans="2:3" ht="200.1" customHeight="1" x14ac:dyDescent="0.2">
      <c r="B50" s="5" t="s">
        <v>67</v>
      </c>
      <c r="C50" s="21"/>
    </row>
    <row r="51" spans="2:3" ht="200.1" customHeight="1" x14ac:dyDescent="0.2">
      <c r="B51" s="5" t="s">
        <v>509</v>
      </c>
      <c r="C51" s="21"/>
    </row>
    <row r="52" spans="2:3" ht="200.1" customHeight="1" x14ac:dyDescent="0.2">
      <c r="B52" s="5" t="s">
        <v>68</v>
      </c>
      <c r="C52" s="21"/>
    </row>
    <row r="53" spans="2:3" ht="200.1" customHeight="1" x14ac:dyDescent="0.2">
      <c r="B53" s="5" t="s">
        <v>90</v>
      </c>
      <c r="C53" s="21"/>
    </row>
    <row r="54" spans="2:3" ht="200.1" customHeight="1" x14ac:dyDescent="0.2">
      <c r="B54" s="5" t="s">
        <v>91</v>
      </c>
      <c r="C54" s="21"/>
    </row>
    <row r="55" spans="2:3" ht="200.1" customHeight="1" x14ac:dyDescent="0.2">
      <c r="B55" s="5" t="s">
        <v>451</v>
      </c>
      <c r="C55" s="21"/>
    </row>
    <row r="56" spans="2:3" ht="200.1" customHeight="1" x14ac:dyDescent="0.2">
      <c r="B56" s="5" t="s">
        <v>94</v>
      </c>
      <c r="C56" s="21"/>
    </row>
    <row r="57" spans="2:3" ht="200.1" customHeight="1" x14ac:dyDescent="0.2">
      <c r="B57" s="4" t="s">
        <v>121</v>
      </c>
      <c r="C57" s="21"/>
    </row>
    <row r="58" spans="2:3" ht="200.1" customHeight="1" x14ac:dyDescent="0.2">
      <c r="B58" s="4" t="s">
        <v>122</v>
      </c>
      <c r="C58" s="21"/>
    </row>
    <row r="59" spans="2:3" ht="200.1" customHeight="1" x14ac:dyDescent="0.2">
      <c r="B59" s="4" t="s">
        <v>123</v>
      </c>
      <c r="C59" s="21"/>
    </row>
    <row r="60" spans="2:3" ht="200.1" customHeight="1" x14ac:dyDescent="0.2">
      <c r="B60" s="4" t="s">
        <v>124</v>
      </c>
      <c r="C60" s="21"/>
    </row>
    <row r="61" spans="2:3" ht="200.1" customHeight="1" x14ac:dyDescent="0.2">
      <c r="B61" s="4" t="s">
        <v>96</v>
      </c>
      <c r="C61" s="21"/>
    </row>
    <row r="62" spans="2:3" ht="200.1" customHeight="1" x14ac:dyDescent="0.2">
      <c r="B62" s="3" t="s">
        <v>450</v>
      </c>
      <c r="C62" s="22"/>
    </row>
    <row r="63" spans="2:3" ht="200.1" customHeight="1" x14ac:dyDescent="0.2">
      <c r="B63" s="3" t="s">
        <v>505</v>
      </c>
      <c r="C63" s="22"/>
    </row>
    <row r="64" spans="2:3" ht="200.1" customHeight="1" x14ac:dyDescent="0.2">
      <c r="B64" s="3" t="s">
        <v>506</v>
      </c>
      <c r="C64" s="22"/>
    </row>
    <row r="65" spans="2:3" ht="200.1" customHeight="1" x14ac:dyDescent="0.2">
      <c r="B65" s="3" t="s">
        <v>507</v>
      </c>
      <c r="C65" s="22"/>
    </row>
    <row r="66" spans="2:3" ht="200.1" customHeight="1" x14ac:dyDescent="0.2">
      <c r="B66" s="3" t="s">
        <v>508</v>
      </c>
      <c r="C66" s="22"/>
    </row>
    <row r="67" spans="2:3" x14ac:dyDescent="0.2"/>
    <row r="68" spans="2:3" x14ac:dyDescent="0.2"/>
    <row r="69" spans="2:3" x14ac:dyDescent="0.2"/>
    <row r="70" spans="2:3" x14ac:dyDescent="0.2"/>
    <row r="71" spans="2:3" x14ac:dyDescent="0.2"/>
    <row r="72" spans="2:3" x14ac:dyDescent="0.2"/>
    <row r="73" spans="2:3" x14ac:dyDescent="0.2"/>
    <row r="74" spans="2:3" x14ac:dyDescent="0.2"/>
    <row r="75" spans="2:3" x14ac:dyDescent="0.2"/>
    <row r="76" spans="2:3" x14ac:dyDescent="0.2"/>
    <row r="77" spans="2:3" x14ac:dyDescent="0.2"/>
    <row r="78" spans="2:3" x14ac:dyDescent="0.2"/>
    <row r="79" spans="2:3" x14ac:dyDescent="0.2"/>
    <row r="80" spans="2:3" x14ac:dyDescent="0.2"/>
    <row r="81" x14ac:dyDescent="0.2"/>
    <row r="82" x14ac:dyDescent="0.2"/>
    <row r="83" x14ac:dyDescent="0.2"/>
  </sheetData>
  <sheetProtection algorithmName="SHA-512" hashValue="/Rh9H0rjBLUf8ji47ETh4sgBibow4/3Y8l28gsJQvvsNlabzvGCGRDb+5q/7oOSUxSIIEwU+CcQvq9EiX2MU1g==" saltValue="JKzxFZq52VpXU9+C5I84ZQ==" spinCount="100000" sheet="1" objects="1" scenarios="1" selectLockedCells="1"/>
  <protectedRanges>
    <protectedRange sqref="C30:C32 C34:C35" name="Range2"/>
  </protectedRanges>
  <mergeCells count="3">
    <mergeCell ref="B4:E4"/>
    <mergeCell ref="B18:E18"/>
    <mergeCell ref="B38:E38"/>
  </mergeCells>
  <dataValidations count="16">
    <dataValidation type="list" allowBlank="1" showInputMessage="1" showErrorMessage="1" sqref="C20">
      <formula1>Technology_SubType</formula1>
    </dataValidation>
    <dataValidation type="list" allowBlank="1" showInputMessage="1" showErrorMessage="1" sqref="C29">
      <formula1>Product_Category</formula1>
    </dataValidation>
    <dataValidation type="whole" allowBlank="1" showInputMessage="1" showErrorMessage="1" errorTitle="Must be a whole number" error="Must be a whole number" promptTitle="Must be a whole number" prompt="Must be a whole number" sqref="C21">
      <formula1>0</formula1>
      <formula2>9999999</formula2>
    </dataValidation>
    <dataValidation type="decimal" allowBlank="1" showInputMessage="1" showErrorMessage="1" errorTitle="Must be a number " error="Must be a number " promptTitle="Must be a number " prompt="Must be a number " sqref="C23">
      <formula1>0</formula1>
      <formula2>30</formula2>
    </dataValidation>
    <dataValidation type="decimal" allowBlank="1" showInputMessage="1" showErrorMessage="1" errorTitle="Must be a number " error="Must be a number " promptTitle="Must be a number " prompt="Must be a number " sqref="C24">
      <formula1>0</formula1>
      <formula2>25</formula2>
    </dataValidation>
    <dataValidation type="decimal" allowBlank="1" showInputMessage="1" showErrorMessage="1" errorTitle="Must be a number " error="Must be a number " promptTitle="Must be a number " prompt="Must be a number " sqref="C25">
      <formula1>0.5</formula1>
      <formula2>20</formula2>
    </dataValidation>
    <dataValidation type="decimal" allowBlank="1" showInputMessage="1" showErrorMessage="1" errorTitle="Must be a number " error="Must be a number " promptTitle="Must be a number " prompt="Must be a number " sqref="C27:C28">
      <formula1>0</formula1>
      <formula2>9999</formula2>
    </dataValidation>
    <dataValidation type="list" allowBlank="1" showInputMessage="1" showErrorMessage="1" sqref="C19">
      <formula1>Technology_Type</formula1>
    </dataValidation>
    <dataValidation type="list" allowBlank="1" showInputMessage="1" showErrorMessage="1" sqref="C15">
      <formula1>Country</formula1>
    </dataValidation>
    <dataValidation type="list" allowBlank="1" showInputMessage="1" showErrorMessage="1" sqref="C16">
      <formula1>CREZ</formula1>
    </dataValidation>
    <dataValidation type="list" allowBlank="1" showInputMessage="1" showErrorMessage="1" sqref="C32">
      <formula1>Resource_Origin</formula1>
    </dataValidation>
    <dataValidation type="list" allowBlank="1" showInputMessage="1" showErrorMessage="1" sqref="C31">
      <formula1>PCC_Classification</formula1>
    </dataValidation>
    <dataValidation type="list" allowBlank="1" showInputMessage="1" showErrorMessage="1" sqref="C30">
      <formula1>RPS_Product</formula1>
    </dataValidation>
    <dataValidation type="list" allowBlank="1" showInputMessage="1" showErrorMessage="1" sqref="C34">
      <formula1>Program_Origination</formula1>
    </dataValidation>
    <dataValidation type="list" allowBlank="1" showInputMessage="1" showErrorMessage="1" sqref="C35">
      <formula1>CAISO_Control_Timescale</formula1>
    </dataValidation>
    <dataValidation type="list" allowBlank="1" showInputMessage="1" showErrorMessage="1" sqref="C36 C36">
      <formula1>Circuits</formula1>
    </dataValidation>
  </dataValidations>
  <pageMargins left="0.25" right="0.25" top="0.25" bottom="0.25" header="0" footer="0"/>
  <pageSetup scale="47"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9"/>
  <sheetViews>
    <sheetView showGridLines="0" zoomScale="85" zoomScaleNormal="85" zoomScaleSheetLayoutView="85" workbookViewId="0">
      <selection activeCell="C6" sqref="C6"/>
    </sheetView>
  </sheetViews>
  <sheetFormatPr defaultColWidth="0" defaultRowHeight="14.25" zeroHeight="1" x14ac:dyDescent="0.2"/>
  <cols>
    <col min="1" max="1" width="4.5703125" style="9" customWidth="1"/>
    <col min="2" max="2" width="73.140625" style="9" customWidth="1"/>
    <col min="3" max="3" width="90.42578125" style="9" customWidth="1"/>
    <col min="4" max="4" width="24.85546875" style="9" customWidth="1"/>
    <col min="5" max="5" width="46.85546875" style="9" bestFit="1" customWidth="1"/>
    <col min="6" max="6" width="9.140625" style="9" customWidth="1"/>
    <col min="7" max="7" width="4.5703125" style="9" customWidth="1"/>
    <col min="8" max="16384" width="9.140625" style="9" hidden="1"/>
  </cols>
  <sheetData>
    <row r="1" spans="1:6" ht="102" customHeight="1" x14ac:dyDescent="0.2">
      <c r="B1" s="8" t="str">
        <f>Form_title</f>
        <v>DRP Demo C Offer Form</v>
      </c>
    </row>
    <row r="2" spans="1:6" x14ac:dyDescent="0.2"/>
    <row r="3" spans="1:6" x14ac:dyDescent="0.2"/>
    <row r="4" spans="1:6" ht="18" x14ac:dyDescent="0.2">
      <c r="B4" s="114" t="s">
        <v>0</v>
      </c>
      <c r="C4" s="114"/>
      <c r="D4" s="114"/>
      <c r="E4" s="114"/>
      <c r="F4" s="114"/>
    </row>
    <row r="5" spans="1:6" x14ac:dyDescent="0.2"/>
    <row r="6" spans="1:6" x14ac:dyDescent="0.2">
      <c r="B6" s="34" t="s">
        <v>392</v>
      </c>
      <c r="C6" s="12"/>
    </row>
    <row r="7" spans="1:6" x14ac:dyDescent="0.2">
      <c r="B7" s="6" t="s">
        <v>1</v>
      </c>
      <c r="C7" s="12"/>
    </row>
    <row r="8" spans="1:6" ht="28.5" x14ac:dyDescent="0.2">
      <c r="B8" s="35" t="s">
        <v>59</v>
      </c>
      <c r="C8" s="36"/>
    </row>
    <row r="9" spans="1:6" x14ac:dyDescent="0.2">
      <c r="A9" s="14"/>
      <c r="B9" s="35" t="s">
        <v>128</v>
      </c>
      <c r="C9" s="12"/>
    </row>
    <row r="10" spans="1:6" x14ac:dyDescent="0.2">
      <c r="A10" s="14"/>
      <c r="B10" s="35" t="s">
        <v>400</v>
      </c>
      <c r="C10" s="12"/>
    </row>
    <row r="11" spans="1:6" x14ac:dyDescent="0.2">
      <c r="B11" s="35" t="s">
        <v>437</v>
      </c>
      <c r="C11" s="12"/>
      <c r="E11" s="37"/>
    </row>
    <row r="12" spans="1:6" x14ac:dyDescent="0.2">
      <c r="B12" s="35" t="s">
        <v>58</v>
      </c>
      <c r="C12" s="38"/>
      <c r="E12" s="37"/>
    </row>
    <row r="13" spans="1:6" x14ac:dyDescent="0.2">
      <c r="B13" s="35" t="s">
        <v>19</v>
      </c>
      <c r="C13" s="39"/>
    </row>
    <row r="14" spans="1:6" x14ac:dyDescent="0.2">
      <c r="B14" s="35" t="s">
        <v>491</v>
      </c>
      <c r="C14" s="39"/>
    </row>
    <row r="15" spans="1:6" x14ac:dyDescent="0.2">
      <c r="B15" s="35" t="s">
        <v>401</v>
      </c>
      <c r="C15" s="39"/>
    </row>
    <row r="16" spans="1:6" x14ac:dyDescent="0.2">
      <c r="B16" s="35" t="s">
        <v>402</v>
      </c>
      <c r="C16" s="38"/>
    </row>
    <row r="17" spans="2:5" x14ac:dyDescent="0.2">
      <c r="B17" s="35" t="s">
        <v>16</v>
      </c>
      <c r="C17" s="39"/>
    </row>
    <row r="18" spans="2:5" x14ac:dyDescent="0.2">
      <c r="B18" s="35" t="s">
        <v>403</v>
      </c>
      <c r="C18" s="12"/>
    </row>
    <row r="19" spans="2:5" x14ac:dyDescent="0.2">
      <c r="B19" s="35" t="s">
        <v>317</v>
      </c>
      <c r="C19" s="12"/>
    </row>
    <row r="20" spans="2:5" x14ac:dyDescent="0.2">
      <c r="B20" s="35" t="s">
        <v>357</v>
      </c>
      <c r="C20" s="12"/>
    </row>
    <row r="21" spans="2:5" x14ac:dyDescent="0.2">
      <c r="B21" s="35" t="s">
        <v>354</v>
      </c>
      <c r="C21" s="12"/>
    </row>
    <row r="22" spans="2:5" x14ac:dyDescent="0.2">
      <c r="B22" s="35" t="s">
        <v>348</v>
      </c>
      <c r="C22" s="12"/>
    </row>
    <row r="23" spans="2:5" x14ac:dyDescent="0.2">
      <c r="B23" s="35" t="s">
        <v>364</v>
      </c>
      <c r="C23" s="12"/>
    </row>
    <row r="24" spans="2:5" x14ac:dyDescent="0.2"/>
    <row r="25" spans="2:5" ht="42.75" x14ac:dyDescent="0.2">
      <c r="B25" s="40"/>
      <c r="D25" s="13" t="s">
        <v>133</v>
      </c>
      <c r="E25" s="41" t="s">
        <v>60</v>
      </c>
    </row>
    <row r="26" spans="2:5" x14ac:dyDescent="0.2">
      <c r="B26" s="35" t="s">
        <v>132</v>
      </c>
      <c r="C26" s="42">
        <v>0</v>
      </c>
      <c r="D26" s="39"/>
      <c r="E26" s="39"/>
    </row>
    <row r="27" spans="2:5" x14ac:dyDescent="0.2">
      <c r="B27" s="35" t="s">
        <v>134</v>
      </c>
      <c r="C27" s="42">
        <v>0</v>
      </c>
      <c r="D27" s="39"/>
      <c r="E27" s="39"/>
    </row>
    <row r="28" spans="2:5" ht="30.75" customHeight="1" x14ac:dyDescent="0.2">
      <c r="B28" s="35" t="s">
        <v>52</v>
      </c>
      <c r="C28" s="42">
        <v>0</v>
      </c>
      <c r="D28" s="39"/>
      <c r="E28" s="39"/>
    </row>
    <row r="29" spans="2:5" x14ac:dyDescent="0.2"/>
    <row r="30" spans="2:5" x14ac:dyDescent="0.2"/>
    <row r="31" spans="2:5" x14ac:dyDescent="0.2"/>
    <row r="32" spans="2:5" ht="200.1" customHeight="1" x14ac:dyDescent="0.2">
      <c r="B32" s="1" t="s">
        <v>61</v>
      </c>
      <c r="C32" s="21"/>
    </row>
    <row r="33" spans="2:3" ht="200.1" customHeight="1" x14ac:dyDescent="0.2">
      <c r="B33" s="1" t="s">
        <v>479</v>
      </c>
      <c r="C33" s="21"/>
    </row>
    <row r="34" spans="2:3" ht="200.1" customHeight="1" x14ac:dyDescent="0.2">
      <c r="B34" s="1" t="s">
        <v>62</v>
      </c>
      <c r="C34" s="21"/>
    </row>
    <row r="35" spans="2:3" ht="200.1" customHeight="1" x14ac:dyDescent="0.2">
      <c r="B35" s="1" t="s">
        <v>454</v>
      </c>
      <c r="C35" s="21"/>
    </row>
    <row r="36" spans="2:3" x14ac:dyDescent="0.2"/>
    <row r="37" spans="2:3" x14ac:dyDescent="0.2"/>
    <row r="38" spans="2:3" x14ac:dyDescent="0.2"/>
    <row r="39" spans="2:3" x14ac:dyDescent="0.2"/>
  </sheetData>
  <sheetProtection algorithmName="SHA-512" hashValue="HTKForWTVAwnfqoBqrk9I6tdMYUgReJpk4/BXlv9CsD43MHgEPn+h/Enp1OS4cXFnqaFx4vuSGjA6V7x6AmKgw==" saltValue="5bvcpNkdvs8WocppOFLYVw==" spinCount="100000" sheet="1" objects="1" scenarios="1" selectLockedCells="1"/>
  <mergeCells count="1">
    <mergeCell ref="B4:F4"/>
  </mergeCells>
  <dataValidations count="12">
    <dataValidation type="list" allowBlank="1" showInputMessage="1" showErrorMessage="1" sqref="C7">
      <formula1>Interconnection_Status</formula1>
    </dataValidation>
    <dataValidation type="list" allowBlank="1" showInputMessage="1" showErrorMessage="1" sqref="C6">
      <formula1>Interconnection_Request_Type</formula1>
    </dataValidation>
    <dataValidation type="list" allowBlank="1" showInputMessage="1" showErrorMessage="1" sqref="C9">
      <formula1>Project_Interconnection_Location</formula1>
    </dataValidation>
    <dataValidation type="decimal" allowBlank="1" showInputMessage="1" showErrorMessage="1" errorTitle="Must be a number " error="Must be a number " promptTitle="Must be a number " prompt="Must be a number " sqref="C26:C28">
      <formula1>0</formula1>
      <formula2>1000000000</formula2>
    </dataValidation>
    <dataValidation type="list" allowBlank="1" showInputMessage="1" showErrorMessage="1" sqref="C10">
      <formula1>Balancing_Authority</formula1>
    </dataValidation>
    <dataValidation type="list" allowBlank="1" showInputMessage="1" showErrorMessage="1" sqref="C11">
      <formula1>Interconnection_Tariff</formula1>
    </dataValidation>
    <dataValidation type="list" allowBlank="1" showInputMessage="1" showErrorMessage="1" sqref="C18">
      <formula1>Interconnection_Level</formula1>
    </dataValidation>
    <dataValidation type="list" allowBlank="1" showInputMessage="1" showErrorMessage="1" sqref="C19">
      <formula1>PTO</formula1>
    </dataValidation>
    <dataValidation type="list" allowBlank="1" showInputMessage="1" showErrorMessage="1" sqref="C20">
      <formula1>CAISO_Board_Approval_Status</formula1>
    </dataValidation>
    <dataValidation type="list" allowBlank="1" showInputMessage="1" showErrorMessage="1" sqref="C21">
      <formula1>PhaseI</formula1>
    </dataValidation>
    <dataValidation type="list" allowBlank="1" showInputMessage="1" showErrorMessage="1" sqref="C22">
      <formula1>PhaseII</formula1>
    </dataValidation>
    <dataValidation type="list" allowBlank="1" showInputMessage="1" showErrorMessage="1" sqref="C23">
      <formula1>Transmission_Upgrade_Status</formula1>
    </dataValidation>
  </dataValidations>
  <pageMargins left="0.25" right="0.25" top="0.25" bottom="0.25" header="0" footer="0"/>
  <pageSetup scale="4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F15"/>
  <sheetViews>
    <sheetView showGridLines="0" zoomScale="85" zoomScaleNormal="85" zoomScaleSheetLayoutView="70" workbookViewId="0">
      <selection activeCell="C6" sqref="C6"/>
    </sheetView>
  </sheetViews>
  <sheetFormatPr defaultColWidth="0" defaultRowHeight="15" customHeight="1" zeroHeight="1" x14ac:dyDescent="0.25"/>
  <cols>
    <col min="1" max="1" width="4.5703125" style="2" customWidth="1"/>
    <col min="2" max="2" width="102" style="2" customWidth="1"/>
    <col min="3" max="3" width="58.42578125" style="2" customWidth="1"/>
    <col min="4" max="4" width="40.85546875" style="2" customWidth="1"/>
    <col min="5" max="5" width="9.140625" style="2" customWidth="1"/>
    <col min="6" max="6" width="4.5703125" style="2" customWidth="1"/>
    <col min="7" max="16384" width="9.140625" style="2" hidden="1"/>
  </cols>
  <sheetData>
    <row r="1" spans="2:5" s="9" customFormat="1" ht="102" customHeight="1" x14ac:dyDescent="0.2">
      <c r="B1" s="8" t="str">
        <f>Form_title</f>
        <v>DRP Demo C Offer Form</v>
      </c>
    </row>
    <row r="2" spans="2:5" s="9" customFormat="1" ht="14.25" x14ac:dyDescent="0.2"/>
    <row r="3" spans="2:5" s="9" customFormat="1" ht="14.25" x14ac:dyDescent="0.2"/>
    <row r="4" spans="2:5" s="9" customFormat="1" ht="18" x14ac:dyDescent="0.2">
      <c r="B4" s="114" t="s">
        <v>512</v>
      </c>
      <c r="C4" s="114"/>
      <c r="D4" s="114"/>
      <c r="E4" s="114"/>
    </row>
    <row r="5" spans="2:5" s="9" customFormat="1" ht="14.25" x14ac:dyDescent="0.2"/>
    <row r="6" spans="2:5" s="9" customFormat="1" ht="14.25" x14ac:dyDescent="0.2">
      <c r="B6" s="49" t="s">
        <v>511</v>
      </c>
      <c r="C6" s="12"/>
    </row>
    <row r="7" spans="2:5" ht="15" customHeight="1" x14ac:dyDescent="0.25">
      <c r="B7" s="49" t="s">
        <v>528</v>
      </c>
      <c r="C7" s="17"/>
    </row>
    <row r="8" spans="2:5" ht="15" customHeight="1" x14ac:dyDescent="0.25"/>
    <row r="9" spans="2:5" ht="15" hidden="1" customHeigh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sheetData>
  <sheetProtection algorithmName="SHA-512" hashValue="JA2p1yIyXb1LUo+eprFytr3b1CPIze6R/SOq+9xvtEN7mYTS9MqiewSeQAJgHL/B1wYkB62AzylNqus3KKtqSQ==" saltValue="+EczChXy6kcFezLZuILXog==" spinCount="100000" sheet="1" objects="1" scenarios="1" selectLockedCells="1"/>
  <mergeCells count="1">
    <mergeCell ref="B4:E4"/>
  </mergeCells>
  <conditionalFormatting sqref="C6">
    <cfRule type="cellIs" dxfId="18" priority="1" operator="equal">
      <formula>"No"</formula>
    </cfRule>
  </conditionalFormatting>
  <dataValidations count="2">
    <dataValidation type="list" allowBlank="1" showInputMessage="1" showErrorMessage="1" sqref="C6">
      <formula1>Boolean_yes_no</formula1>
    </dataValidation>
    <dataValidation type="decimal" allowBlank="1" showInputMessage="1" showErrorMessage="1" errorTitle="Must be a number " error="Must be a number " promptTitle="Must be a number " prompt="Must be a number " sqref="C7">
      <formula1>100</formula1>
      <formula2>100000</formula2>
    </dataValidation>
  </dataValidations>
  <pageMargins left="0.7" right="0.7" top="0.75" bottom="0.75" header="0.3" footer="0.3"/>
  <pageSetup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9"/>
  <sheetViews>
    <sheetView showGridLines="0" topLeftCell="A4" zoomScale="85" zoomScaleNormal="85" zoomScaleSheetLayoutView="85" workbookViewId="0">
      <selection activeCell="B25" sqref="B25"/>
    </sheetView>
  </sheetViews>
  <sheetFormatPr defaultColWidth="0" defaultRowHeight="14.25" zeroHeight="1" x14ac:dyDescent="0.2"/>
  <cols>
    <col min="1" max="1" width="4.5703125" style="9" customWidth="1"/>
    <col min="2" max="2" width="72.28515625" style="9" bestFit="1" customWidth="1"/>
    <col min="3" max="3" width="41.85546875" style="9" customWidth="1"/>
    <col min="4" max="4" width="35.7109375" style="9" customWidth="1"/>
    <col min="5" max="5" width="9.140625" style="9" customWidth="1"/>
    <col min="6" max="6" width="4.5703125" style="9" customWidth="1"/>
    <col min="7" max="16384" width="9.140625" style="9" hidden="1"/>
  </cols>
  <sheetData>
    <row r="1" spans="2:5" ht="102" customHeight="1" x14ac:dyDescent="0.2">
      <c r="B1" s="8" t="str">
        <f>Form_title</f>
        <v>DRP Demo C Offer Form</v>
      </c>
    </row>
    <row r="2" spans="2:5" x14ac:dyDescent="0.2"/>
    <row r="3" spans="2:5" x14ac:dyDescent="0.2"/>
    <row r="4" spans="2:5" ht="18" x14ac:dyDescent="0.2">
      <c r="B4" s="114" t="s">
        <v>114</v>
      </c>
      <c r="C4" s="114"/>
      <c r="D4" s="114"/>
      <c r="E4" s="114"/>
    </row>
    <row r="5" spans="2:5" x14ac:dyDescent="0.2"/>
    <row r="6" spans="2:5" x14ac:dyDescent="0.2">
      <c r="B6" s="116" t="s">
        <v>516</v>
      </c>
      <c r="C6" s="116"/>
      <c r="D6" s="116"/>
    </row>
    <row r="7" spans="2:5" x14ac:dyDescent="0.2">
      <c r="B7" s="116"/>
      <c r="C7" s="116"/>
      <c r="D7" s="116"/>
    </row>
    <row r="8" spans="2:5" x14ac:dyDescent="0.2">
      <c r="B8" s="83"/>
      <c r="C8" s="83"/>
      <c r="D8" s="83"/>
    </row>
    <row r="9" spans="2:5" ht="15" x14ac:dyDescent="0.25">
      <c r="B9" s="43" t="s">
        <v>438</v>
      </c>
      <c r="C9" s="44" t="s">
        <v>71</v>
      </c>
      <c r="D9" s="43" t="s">
        <v>72</v>
      </c>
    </row>
    <row r="10" spans="2:5" x14ac:dyDescent="0.2">
      <c r="B10" s="11" t="s">
        <v>105</v>
      </c>
      <c r="C10" s="11"/>
      <c r="D10" s="45"/>
    </row>
    <row r="11" spans="2:5" x14ac:dyDescent="0.2">
      <c r="B11" s="11" t="s">
        <v>69</v>
      </c>
      <c r="C11" s="11"/>
      <c r="D11" s="45"/>
    </row>
    <row r="12" spans="2:5" x14ac:dyDescent="0.2">
      <c r="B12" s="11" t="s">
        <v>70</v>
      </c>
      <c r="C12" s="11"/>
      <c r="D12" s="45"/>
    </row>
    <row r="13" spans="2:5" x14ac:dyDescent="0.2">
      <c r="B13" s="11" t="s">
        <v>109</v>
      </c>
      <c r="C13" s="11"/>
      <c r="D13" s="45"/>
    </row>
    <row r="14" spans="2:5" x14ac:dyDescent="0.2">
      <c r="B14" s="11" t="s">
        <v>108</v>
      </c>
      <c r="C14" s="11"/>
      <c r="D14" s="45"/>
    </row>
    <row r="15" spans="2:5" x14ac:dyDescent="0.2">
      <c r="B15" s="11" t="s">
        <v>106</v>
      </c>
      <c r="C15" s="11"/>
      <c r="D15" s="45"/>
    </row>
    <row r="16" spans="2:5" x14ac:dyDescent="0.2">
      <c r="B16" s="11" t="s">
        <v>432</v>
      </c>
      <c r="C16" s="11"/>
      <c r="D16" s="45"/>
    </row>
    <row r="17" spans="2:4" x14ac:dyDescent="0.2">
      <c r="B17" s="11" t="s">
        <v>433</v>
      </c>
      <c r="C17" s="11"/>
      <c r="D17" s="45"/>
    </row>
    <row r="18" spans="2:4" x14ac:dyDescent="0.2">
      <c r="B18" s="11" t="s">
        <v>104</v>
      </c>
      <c r="C18" s="11"/>
      <c r="D18" s="45"/>
    </row>
    <row r="19" spans="2:4" x14ac:dyDescent="0.2">
      <c r="B19" s="11" t="s">
        <v>103</v>
      </c>
      <c r="C19" s="11"/>
      <c r="D19" s="45"/>
    </row>
    <row r="20" spans="2:4" x14ac:dyDescent="0.2">
      <c r="B20" s="11" t="s">
        <v>107</v>
      </c>
      <c r="C20" s="11"/>
      <c r="D20" s="45"/>
    </row>
    <row r="21" spans="2:4" x14ac:dyDescent="0.2">
      <c r="B21" s="11" t="s">
        <v>110</v>
      </c>
      <c r="C21" s="11"/>
      <c r="D21" s="45"/>
    </row>
    <row r="22" spans="2:4" x14ac:dyDescent="0.2">
      <c r="B22" s="11" t="s">
        <v>111</v>
      </c>
      <c r="C22" s="11"/>
      <c r="D22" s="45"/>
    </row>
    <row r="23" spans="2:4" x14ac:dyDescent="0.2">
      <c r="B23" s="11" t="s">
        <v>112</v>
      </c>
      <c r="C23" s="11"/>
      <c r="D23" s="45"/>
    </row>
    <row r="24" spans="2:4" x14ac:dyDescent="0.2">
      <c r="B24" s="11" t="s">
        <v>529</v>
      </c>
      <c r="C24" s="11"/>
      <c r="D24" s="45"/>
    </row>
    <row r="25" spans="2:4" x14ac:dyDescent="0.2">
      <c r="B25" s="11"/>
      <c r="C25" s="11"/>
      <c r="D25" s="45"/>
    </row>
    <row r="26" spans="2:4" x14ac:dyDescent="0.2">
      <c r="B26" s="11"/>
      <c r="C26" s="11"/>
      <c r="D26" s="45"/>
    </row>
    <row r="27" spans="2:4" x14ac:dyDescent="0.2">
      <c r="B27" s="11"/>
      <c r="C27" s="11"/>
      <c r="D27" s="45"/>
    </row>
    <row r="28" spans="2:4" x14ac:dyDescent="0.2">
      <c r="B28" s="11"/>
      <c r="C28" s="11"/>
      <c r="D28" s="45"/>
    </row>
    <row r="29" spans="2:4" x14ac:dyDescent="0.2">
      <c r="B29" s="11"/>
      <c r="C29" s="11"/>
      <c r="D29" s="45"/>
    </row>
    <row r="30" spans="2:4" x14ac:dyDescent="0.2">
      <c r="B30" s="11"/>
      <c r="C30" s="11"/>
      <c r="D30" s="45"/>
    </row>
    <row r="31" spans="2:4" x14ac:dyDescent="0.2">
      <c r="B31" s="11"/>
      <c r="C31" s="11"/>
      <c r="D31" s="45"/>
    </row>
    <row r="32" spans="2:4" x14ac:dyDescent="0.2">
      <c r="B32" s="11"/>
      <c r="C32" s="11"/>
      <c r="D32" s="45"/>
    </row>
    <row r="33" spans="2:7" x14ac:dyDescent="0.2">
      <c r="B33" s="11"/>
      <c r="C33" s="11"/>
      <c r="D33" s="45"/>
    </row>
    <row r="34" spans="2:7" x14ac:dyDescent="0.2"/>
    <row r="35" spans="2:7" ht="18" x14ac:dyDescent="0.2">
      <c r="B35" s="114" t="s">
        <v>431</v>
      </c>
      <c r="C35" s="114"/>
      <c r="D35" s="114"/>
      <c r="E35" s="114"/>
    </row>
    <row r="36" spans="2:7" x14ac:dyDescent="0.2"/>
    <row r="37" spans="2:7" x14ac:dyDescent="0.2">
      <c r="B37" s="46" t="s">
        <v>308</v>
      </c>
      <c r="C37" s="16"/>
    </row>
    <row r="38" spans="2:7" x14ac:dyDescent="0.2">
      <c r="B38" s="47" t="s">
        <v>321</v>
      </c>
      <c r="C38" s="16"/>
    </row>
    <row r="39" spans="2:7" x14ac:dyDescent="0.2">
      <c r="B39" s="47" t="s">
        <v>334</v>
      </c>
      <c r="C39" s="16"/>
    </row>
    <row r="40" spans="2:7" x14ac:dyDescent="0.2">
      <c r="B40" s="47" t="s">
        <v>373</v>
      </c>
      <c r="C40" s="16"/>
      <c r="D40" s="48"/>
      <c r="E40" s="48"/>
      <c r="F40" s="48"/>
      <c r="G40" s="48"/>
    </row>
    <row r="41" spans="2:7" x14ac:dyDescent="0.2">
      <c r="B41" s="47" t="s">
        <v>339</v>
      </c>
      <c r="C41" s="16"/>
      <c r="D41" s="48"/>
      <c r="E41" s="48"/>
      <c r="F41" s="48"/>
      <c r="G41" s="48"/>
    </row>
    <row r="42" spans="2:7" x14ac:dyDescent="0.2"/>
    <row r="43" spans="2:7" x14ac:dyDescent="0.2"/>
    <row r="44" spans="2:7" ht="200.1" customHeight="1" x14ac:dyDescent="0.2">
      <c r="B44" s="6" t="s">
        <v>73</v>
      </c>
      <c r="C44" s="115"/>
      <c r="D44" s="115"/>
    </row>
    <row r="45" spans="2:7" x14ac:dyDescent="0.2"/>
    <row r="46" spans="2:7" hidden="1" x14ac:dyDescent="0.2"/>
    <row r="47" spans="2:7" hidden="1" x14ac:dyDescent="0.2"/>
    <row r="48" spans="2:7" hidden="1" x14ac:dyDescent="0.2"/>
    <row r="49" hidden="1" x14ac:dyDescent="0.2"/>
  </sheetData>
  <sheetProtection algorithmName="SHA-512" hashValue="h6+yJryFAwqwDEeR9XzyNGucuQzq/0nVtGpLfxuOLQh3zlGxg+jmvhqcoyqi/ZxsSIVX7XrIoPLSbrK1hnfIGA==" saltValue="rBL2kzGYzXpF5ERA8TgEjg==" spinCount="100000" sheet="1" objects="1" scenarios="1" selectLockedCells="1"/>
  <mergeCells count="4">
    <mergeCell ref="B4:E4"/>
    <mergeCell ref="C44:D44"/>
    <mergeCell ref="B35:E35"/>
    <mergeCell ref="B6:D7"/>
  </mergeCells>
  <dataValidations count="5">
    <dataValidation type="list" allowBlank="1" showInputMessage="1" showErrorMessage="1" sqref="C41">
      <formula1>site_control_status</formula1>
    </dataValidation>
    <dataValidation type="list" allowBlank="1" showInputMessage="1" showErrorMessage="1" sqref="C37">
      <formula1>lead_permitting_process</formula1>
    </dataValidation>
    <dataValidation type="list" allowBlank="1" showInputMessage="1" showErrorMessage="1" sqref="C38">
      <formula1>permitting_status</formula1>
    </dataValidation>
    <dataValidation type="list" allowBlank="1" showInputMessage="1" showErrorMessage="1" sqref="C39">
      <formula1>primary_permit_type</formula1>
    </dataValidation>
    <dataValidation type="list" allowBlank="1" showInputMessage="1" showErrorMessage="1" sqref="C40">
      <formula1>secondary_permit_status</formula1>
    </dataValidation>
  </dataValidations>
  <pageMargins left="0.7" right="0.7" top="0.75" bottom="0.75" header="0.3" footer="0.3"/>
  <pageSetup scale="56"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9"/>
  <sheetViews>
    <sheetView showGridLines="0" zoomScale="85" zoomScaleNormal="85" zoomScaleSheetLayoutView="85" workbookViewId="0">
      <selection activeCell="C7" sqref="C7"/>
    </sheetView>
  </sheetViews>
  <sheetFormatPr defaultColWidth="0" defaultRowHeight="14.25" zeroHeight="1" x14ac:dyDescent="0.2"/>
  <cols>
    <col min="1" max="1" width="4.5703125" style="9" customWidth="1"/>
    <col min="2" max="2" width="72.28515625" style="9" bestFit="1" customWidth="1"/>
    <col min="3" max="4" width="50.7109375" style="9" customWidth="1"/>
    <col min="5" max="5" width="9.140625" style="9" customWidth="1"/>
    <col min="6" max="6" width="4.5703125" style="9" customWidth="1"/>
    <col min="7" max="16384" width="9.140625" style="9" hidden="1"/>
  </cols>
  <sheetData>
    <row r="1" spans="2:5" ht="102" customHeight="1" x14ac:dyDescent="0.2">
      <c r="B1" s="8" t="str">
        <f>Form_title</f>
        <v>DRP Demo C Offer Form</v>
      </c>
    </row>
    <row r="2" spans="2:5" x14ac:dyDescent="0.2"/>
    <row r="3" spans="2:5" ht="18" x14ac:dyDescent="0.2">
      <c r="B3" s="114" t="s">
        <v>87</v>
      </c>
      <c r="C3" s="114"/>
      <c r="D3" s="114"/>
      <c r="E3" s="114"/>
    </row>
    <row r="4" spans="2:5" x14ac:dyDescent="0.2"/>
    <row r="5" spans="2:5" x14ac:dyDescent="0.2"/>
    <row r="6" spans="2:5" x14ac:dyDescent="0.2">
      <c r="B6" s="47" t="s">
        <v>89</v>
      </c>
      <c r="C6" s="47" t="s">
        <v>88</v>
      </c>
    </row>
    <row r="7" spans="2:5" x14ac:dyDescent="0.2">
      <c r="B7" s="49" t="s">
        <v>75</v>
      </c>
      <c r="C7" s="45"/>
    </row>
    <row r="8" spans="2:5" x14ac:dyDescent="0.2">
      <c r="B8" s="49" t="s">
        <v>76</v>
      </c>
      <c r="C8" s="45"/>
    </row>
    <row r="9" spans="2:5" x14ac:dyDescent="0.2">
      <c r="B9" s="49" t="s">
        <v>77</v>
      </c>
      <c r="C9" s="45"/>
    </row>
    <row r="10" spans="2:5" x14ac:dyDescent="0.2">
      <c r="B10" s="49" t="s">
        <v>78</v>
      </c>
      <c r="C10" s="45"/>
    </row>
    <row r="11" spans="2:5" x14ac:dyDescent="0.2">
      <c r="B11" s="49" t="s">
        <v>530</v>
      </c>
      <c r="C11" s="45"/>
    </row>
    <row r="12" spans="2:5" x14ac:dyDescent="0.2">
      <c r="B12" s="49" t="s">
        <v>79</v>
      </c>
      <c r="C12" s="45"/>
    </row>
    <row r="13" spans="2:5" x14ac:dyDescent="0.2">
      <c r="B13" s="49" t="s">
        <v>80</v>
      </c>
      <c r="C13" s="45"/>
    </row>
    <row r="14" spans="2:5" x14ac:dyDescent="0.2">
      <c r="B14" s="49" t="s">
        <v>81</v>
      </c>
      <c r="C14" s="45"/>
    </row>
    <row r="15" spans="2:5" x14ac:dyDescent="0.2">
      <c r="B15" s="49" t="s">
        <v>483</v>
      </c>
      <c r="C15" s="45"/>
    </row>
    <row r="16" spans="2:5" x14ac:dyDescent="0.2">
      <c r="B16" s="49" t="s">
        <v>126</v>
      </c>
      <c r="C16" s="45"/>
    </row>
    <row r="17" spans="2:4" x14ac:dyDescent="0.2">
      <c r="B17" s="49" t="s">
        <v>82</v>
      </c>
      <c r="C17" s="45"/>
    </row>
    <row r="18" spans="2:4" x14ac:dyDescent="0.2">
      <c r="B18" s="49" t="s">
        <v>484</v>
      </c>
      <c r="C18" s="45"/>
    </row>
    <row r="19" spans="2:4" x14ac:dyDescent="0.2">
      <c r="B19" s="49" t="s">
        <v>485</v>
      </c>
      <c r="C19" s="45"/>
    </row>
    <row r="20" spans="2:4" x14ac:dyDescent="0.2">
      <c r="B20" s="49" t="s">
        <v>486</v>
      </c>
      <c r="C20" s="45"/>
    </row>
    <row r="21" spans="2:4" x14ac:dyDescent="0.2">
      <c r="B21" s="49" t="s">
        <v>83</v>
      </c>
      <c r="C21" s="45"/>
    </row>
    <row r="22" spans="2:4" x14ac:dyDescent="0.2">
      <c r="B22" s="19" t="s">
        <v>46</v>
      </c>
      <c r="C22" s="45"/>
    </row>
    <row r="23" spans="2:4" x14ac:dyDescent="0.2">
      <c r="B23" s="19" t="s">
        <v>47</v>
      </c>
      <c r="C23" s="50"/>
    </row>
    <row r="24" spans="2:4" x14ac:dyDescent="0.2">
      <c r="B24" s="49" t="s">
        <v>136</v>
      </c>
      <c r="C24" s="50"/>
    </row>
    <row r="25" spans="2:4" ht="28.5" x14ac:dyDescent="0.2">
      <c r="B25" s="49" t="s">
        <v>137</v>
      </c>
      <c r="C25" s="45"/>
    </row>
    <row r="26" spans="2:4" x14ac:dyDescent="0.2">
      <c r="B26" s="49" t="s">
        <v>84</v>
      </c>
      <c r="C26" s="45"/>
    </row>
    <row r="27" spans="2:4" ht="28.5" x14ac:dyDescent="0.2">
      <c r="B27" s="49" t="s">
        <v>85</v>
      </c>
      <c r="C27" s="45"/>
    </row>
    <row r="28" spans="2:4" x14ac:dyDescent="0.2">
      <c r="B28" s="49" t="s">
        <v>86</v>
      </c>
      <c r="C28" s="45"/>
    </row>
    <row r="29" spans="2:4" x14ac:dyDescent="0.2">
      <c r="B29" s="20" t="s">
        <v>21</v>
      </c>
      <c r="C29" s="45"/>
    </row>
    <row r="30" spans="2:4" x14ac:dyDescent="0.2">
      <c r="B30" s="20" t="s">
        <v>31</v>
      </c>
      <c r="C30" s="51" t="str">
        <f>'9. Pricing'!C16</f>
        <v/>
      </c>
      <c r="D30" s="9" t="s">
        <v>138</v>
      </c>
    </row>
    <row r="31" spans="2:4" x14ac:dyDescent="0.2"/>
    <row r="32" spans="2:4" x14ac:dyDescent="0.2"/>
    <row r="33" spans="2:4" ht="200.1" customHeight="1" x14ac:dyDescent="0.2">
      <c r="B33" s="6" t="s">
        <v>74</v>
      </c>
      <c r="C33" s="115"/>
      <c r="D33" s="115"/>
    </row>
    <row r="34" spans="2:4" x14ac:dyDescent="0.2"/>
    <row r="35" spans="2:4" hidden="1" x14ac:dyDescent="0.2"/>
    <row r="36" spans="2:4" hidden="1" x14ac:dyDescent="0.2"/>
    <row r="37" spans="2:4" hidden="1" x14ac:dyDescent="0.2"/>
    <row r="38" spans="2:4" hidden="1" x14ac:dyDescent="0.2"/>
    <row r="39" spans="2:4" hidden="1" x14ac:dyDescent="0.2"/>
  </sheetData>
  <sheetProtection algorithmName="SHA-512" hashValue="hVWgcBPI4UAos9BC9+JTuWEZarYBaq40Q+MUrjhxqqpNXuORine+hU5/tlKELNjo8GgFEDfwohwUDCiOqATC/w==" saltValue="kyZVqhqfofcFwSlxm8/kog==" spinCount="100000" sheet="1" objects="1" scenarios="1" selectLockedCells="1"/>
  <mergeCells count="2">
    <mergeCell ref="B3:E3"/>
    <mergeCell ref="C33:D33"/>
  </mergeCells>
  <dataValidations count="1">
    <dataValidation type="date" allowBlank="1" showInputMessage="1" showErrorMessage="1" promptTitle="Allowed Dates" prompt="Projects must come online between 6/1/2018 and 2/29/2020 depending on your offer" sqref="C29">
      <formula1>43100</formula1>
      <formula2>43890</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144"/>
  <sheetViews>
    <sheetView showGridLines="0" topLeftCell="A2" zoomScale="85" zoomScaleNormal="85" workbookViewId="0">
      <selection activeCell="B14" sqref="B14"/>
    </sheetView>
  </sheetViews>
  <sheetFormatPr defaultColWidth="0" defaultRowHeight="14.25" zeroHeight="1" x14ac:dyDescent="0.2"/>
  <cols>
    <col min="1" max="1" width="5.7109375" style="9" customWidth="1"/>
    <col min="2" max="2" width="6.7109375" style="67" customWidth="1"/>
    <col min="3" max="11" width="5.7109375" style="9" customWidth="1"/>
    <col min="12" max="12" width="6.42578125" style="9" bestFit="1" customWidth="1"/>
    <col min="13" max="23" width="5.7109375" style="9" customWidth="1"/>
    <col min="24" max="24" width="6.42578125" style="9" bestFit="1" customWidth="1"/>
    <col min="25" max="35" width="5.7109375" style="9" customWidth="1"/>
    <col min="36" max="36" width="6.42578125" style="9" bestFit="1" customWidth="1"/>
    <col min="37" max="46" width="5.7109375" style="9" customWidth="1"/>
    <col min="47" max="47" width="8.7109375" style="9" hidden="1" customWidth="1"/>
    <col min="48" max="56" width="0" style="9" hidden="1" customWidth="1"/>
    <col min="57" max="16384" width="8.7109375" style="9" hidden="1"/>
  </cols>
  <sheetData>
    <row r="1" spans="2:56" ht="102" customHeight="1" x14ac:dyDescent="0.2">
      <c r="B1" s="117" t="str">
        <f>[0]!Form_title</f>
        <v>DRP Demo C Offer Form</v>
      </c>
      <c r="C1" s="117"/>
      <c r="D1" s="117"/>
      <c r="E1" s="117"/>
      <c r="F1" s="117"/>
      <c r="G1" s="117"/>
      <c r="H1" s="117"/>
      <c r="I1" s="117"/>
      <c r="J1" s="117"/>
      <c r="K1" s="117"/>
      <c r="L1" s="117"/>
      <c r="M1" s="117"/>
      <c r="N1" s="117"/>
      <c r="O1" s="117"/>
    </row>
    <row r="2" spans="2:56" x14ac:dyDescent="0.2">
      <c r="B2" s="9"/>
    </row>
    <row r="3" spans="2:56" ht="18" x14ac:dyDescent="0.2">
      <c r="B3" s="114" t="s">
        <v>531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row>
    <row r="4" spans="2:56" x14ac:dyDescent="0.2">
      <c r="B4" s="9"/>
    </row>
    <row r="5" spans="2:56" ht="15.75" x14ac:dyDescent="0.25">
      <c r="B5" s="122" t="s">
        <v>472</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row>
    <row r="6" spans="2:56" ht="15.6" customHeight="1" x14ac:dyDescent="0.2">
      <c r="B6" s="123" t="s">
        <v>522</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row>
    <row r="7" spans="2:56" ht="15.6" customHeight="1" x14ac:dyDescent="0.2">
      <c r="B7" s="123" t="s">
        <v>521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row>
    <row r="8" spans="2:56" ht="15.6" customHeight="1" x14ac:dyDescent="0.2">
      <c r="B8" s="123" t="s">
        <v>520</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row>
    <row r="9" spans="2:56" ht="15.6" customHeight="1" x14ac:dyDescent="0.2">
      <c r="B9" s="123" t="s">
        <v>527</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row>
    <row r="10" spans="2:56" ht="14.45" customHeight="1" x14ac:dyDescent="0.2">
      <c r="B10" s="123" t="s">
        <v>519</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row>
    <row r="11" spans="2:56" ht="15" customHeight="1" thickBot="1" x14ac:dyDescent="0.25">
      <c r="H11" s="73"/>
      <c r="I11" s="73"/>
      <c r="J11" s="73"/>
      <c r="K11" s="73"/>
      <c r="L11" s="73"/>
      <c r="M11" s="73"/>
    </row>
    <row r="12" spans="2:56" ht="15" thickBot="1" x14ac:dyDescent="0.25">
      <c r="B12" s="118" t="s">
        <v>517</v>
      </c>
      <c r="C12" s="119"/>
      <c r="D12" s="119"/>
      <c r="E12" s="119"/>
      <c r="F12" s="119"/>
      <c r="G12" s="119"/>
      <c r="H12" s="119"/>
      <c r="I12" s="120"/>
      <c r="L12" s="118" t="s">
        <v>518</v>
      </c>
      <c r="M12" s="119"/>
      <c r="N12" s="119"/>
      <c r="O12" s="119"/>
      <c r="P12" s="119"/>
      <c r="Q12" s="119"/>
      <c r="R12" s="119"/>
      <c r="S12" s="119"/>
      <c r="T12" s="119"/>
      <c r="U12" s="120"/>
      <c r="V12" s="84"/>
      <c r="X12" s="118" t="s">
        <v>493</v>
      </c>
      <c r="Y12" s="119"/>
      <c r="Z12" s="119"/>
      <c r="AA12" s="119"/>
      <c r="AB12" s="119"/>
      <c r="AC12" s="119"/>
      <c r="AD12" s="119"/>
      <c r="AE12" s="119"/>
      <c r="AF12" s="119"/>
      <c r="AG12" s="120"/>
      <c r="AJ12" s="118" t="s">
        <v>494</v>
      </c>
      <c r="AK12" s="119"/>
      <c r="AL12" s="119"/>
      <c r="AM12" s="119"/>
      <c r="AN12" s="119"/>
      <c r="AO12" s="119"/>
      <c r="AP12" s="119"/>
      <c r="AQ12" s="119"/>
      <c r="AR12" s="119"/>
      <c r="AS12" s="120"/>
    </row>
    <row r="13" spans="2:56" x14ac:dyDescent="0.2">
      <c r="L13" s="67"/>
      <c r="M13" s="67"/>
      <c r="X13" s="67"/>
      <c r="Y13" s="67"/>
      <c r="AJ13" s="67"/>
      <c r="AK13" s="67"/>
    </row>
    <row r="14" spans="2:56" x14ac:dyDescent="0.2">
      <c r="B14" s="101" t="s">
        <v>471</v>
      </c>
      <c r="C14" s="101">
        <v>2020</v>
      </c>
      <c r="D14" s="101">
        <v>2021</v>
      </c>
      <c r="E14" s="101">
        <v>2022</v>
      </c>
      <c r="F14" s="101">
        <v>2023</v>
      </c>
      <c r="G14" s="101">
        <v>2024</v>
      </c>
      <c r="H14" s="101">
        <v>2025</v>
      </c>
      <c r="I14" s="101">
        <v>2026</v>
      </c>
      <c r="J14" s="102"/>
      <c r="K14" s="102"/>
      <c r="L14" s="101" t="s">
        <v>471</v>
      </c>
      <c r="M14" s="101">
        <v>2018</v>
      </c>
      <c r="N14" s="101">
        <v>2019</v>
      </c>
      <c r="O14" s="101">
        <v>2020</v>
      </c>
      <c r="P14" s="101">
        <v>2021</v>
      </c>
      <c r="Q14" s="101">
        <v>2022</v>
      </c>
      <c r="R14" s="101">
        <v>2023</v>
      </c>
      <c r="S14" s="101">
        <v>2024</v>
      </c>
      <c r="T14" s="101">
        <v>2025</v>
      </c>
      <c r="U14" s="101">
        <v>2026</v>
      </c>
      <c r="V14" s="103"/>
      <c r="W14" s="102"/>
      <c r="X14" s="101" t="s">
        <v>471</v>
      </c>
      <c r="Y14" s="101">
        <v>2018</v>
      </c>
      <c r="Z14" s="101">
        <v>2019</v>
      </c>
      <c r="AA14" s="101">
        <v>2020</v>
      </c>
      <c r="AB14" s="101">
        <v>2021</v>
      </c>
      <c r="AC14" s="101">
        <v>2022</v>
      </c>
      <c r="AD14" s="101">
        <v>2023</v>
      </c>
      <c r="AE14" s="101">
        <v>2024</v>
      </c>
      <c r="AF14" s="101">
        <v>2025</v>
      </c>
      <c r="AG14" s="101">
        <v>2026</v>
      </c>
      <c r="AH14" s="102"/>
      <c r="AI14" s="102"/>
      <c r="AJ14" s="101" t="s">
        <v>471</v>
      </c>
      <c r="AK14" s="101">
        <v>2018</v>
      </c>
      <c r="AL14" s="101">
        <v>2019</v>
      </c>
      <c r="AM14" s="101">
        <v>2020</v>
      </c>
      <c r="AN14" s="101">
        <v>2021</v>
      </c>
      <c r="AO14" s="101">
        <v>2022</v>
      </c>
      <c r="AP14" s="101">
        <v>2023</v>
      </c>
      <c r="AQ14" s="101">
        <v>2024</v>
      </c>
      <c r="AR14" s="101">
        <v>2025</v>
      </c>
      <c r="AS14" s="101">
        <v>2026</v>
      </c>
    </row>
    <row r="15" spans="2:56" x14ac:dyDescent="0.2">
      <c r="B15" s="104">
        <v>4.1666666666666664E-2</v>
      </c>
      <c r="C15" s="105">
        <v>0</v>
      </c>
      <c r="D15" s="105">
        <v>0</v>
      </c>
      <c r="E15" s="105">
        <v>0</v>
      </c>
      <c r="F15" s="105">
        <v>0</v>
      </c>
      <c r="G15" s="105">
        <v>0</v>
      </c>
      <c r="H15" s="105">
        <v>0</v>
      </c>
      <c r="I15" s="105">
        <v>0</v>
      </c>
      <c r="J15" s="102"/>
      <c r="K15" s="102"/>
      <c r="L15" s="104">
        <f t="shared" ref="L15:L38" si="0">B15</f>
        <v>4.1666666666666664E-2</v>
      </c>
      <c r="M15" s="105">
        <v>0</v>
      </c>
      <c r="N15" s="105">
        <v>0</v>
      </c>
      <c r="O15" s="105">
        <v>0</v>
      </c>
      <c r="P15" s="105">
        <v>0</v>
      </c>
      <c r="Q15" s="105">
        <v>0</v>
      </c>
      <c r="R15" s="105">
        <v>0</v>
      </c>
      <c r="S15" s="105">
        <v>0</v>
      </c>
      <c r="T15" s="105">
        <v>0</v>
      </c>
      <c r="U15" s="105">
        <v>0</v>
      </c>
      <c r="V15" s="106"/>
      <c r="W15" s="107"/>
      <c r="X15" s="104">
        <f>L15</f>
        <v>4.1666666666666664E-2</v>
      </c>
      <c r="Y15" s="105">
        <v>0</v>
      </c>
      <c r="Z15" s="105">
        <v>0</v>
      </c>
      <c r="AA15" s="105">
        <v>0</v>
      </c>
      <c r="AB15" s="105">
        <v>0</v>
      </c>
      <c r="AC15" s="105">
        <v>0</v>
      </c>
      <c r="AD15" s="105">
        <v>0</v>
      </c>
      <c r="AE15" s="105">
        <v>0</v>
      </c>
      <c r="AF15" s="105">
        <v>0</v>
      </c>
      <c r="AG15" s="105">
        <v>0</v>
      </c>
      <c r="AH15" s="107"/>
      <c r="AI15" s="107"/>
      <c r="AJ15" s="104">
        <f>X15</f>
        <v>4.1666666666666664E-2</v>
      </c>
      <c r="AK15" s="105">
        <v>0</v>
      </c>
      <c r="AL15" s="105">
        <v>0</v>
      </c>
      <c r="AM15" s="105">
        <v>0</v>
      </c>
      <c r="AN15" s="105">
        <v>0</v>
      </c>
      <c r="AO15" s="105">
        <v>0</v>
      </c>
      <c r="AP15" s="105">
        <v>0</v>
      </c>
      <c r="AQ15" s="105">
        <v>0</v>
      </c>
      <c r="AR15" s="105">
        <v>0</v>
      </c>
      <c r="AS15" s="105">
        <v>0</v>
      </c>
      <c r="AU15" s="86"/>
      <c r="AV15" s="86"/>
      <c r="AW15" s="86"/>
      <c r="AX15" s="86"/>
      <c r="AY15" s="86"/>
      <c r="AZ15" s="86"/>
      <c r="BA15" s="86"/>
      <c r="BB15" s="86"/>
      <c r="BC15" s="86"/>
      <c r="BD15" s="86"/>
    </row>
    <row r="16" spans="2:56" x14ac:dyDescent="0.2">
      <c r="B16" s="104">
        <f>B15+TIME(1,0,0)</f>
        <v>8.3333333333333329E-2</v>
      </c>
      <c r="C16" s="105">
        <v>0</v>
      </c>
      <c r="D16" s="105">
        <v>0</v>
      </c>
      <c r="E16" s="105">
        <v>0</v>
      </c>
      <c r="F16" s="105">
        <v>0</v>
      </c>
      <c r="G16" s="105">
        <v>0</v>
      </c>
      <c r="H16" s="105">
        <v>0</v>
      </c>
      <c r="I16" s="105">
        <v>0</v>
      </c>
      <c r="J16" s="102"/>
      <c r="K16" s="102"/>
      <c r="L16" s="104">
        <f t="shared" si="0"/>
        <v>8.3333333333333329E-2</v>
      </c>
      <c r="M16" s="105">
        <v>0</v>
      </c>
      <c r="N16" s="105">
        <v>0</v>
      </c>
      <c r="O16" s="105">
        <v>0</v>
      </c>
      <c r="P16" s="105">
        <v>0</v>
      </c>
      <c r="Q16" s="105">
        <v>0</v>
      </c>
      <c r="R16" s="105">
        <v>0</v>
      </c>
      <c r="S16" s="105">
        <v>0</v>
      </c>
      <c r="T16" s="105">
        <v>0</v>
      </c>
      <c r="U16" s="105">
        <v>0</v>
      </c>
      <c r="V16" s="106"/>
      <c r="W16" s="107"/>
      <c r="X16" s="104">
        <f t="shared" ref="X16:X38" si="1">L16</f>
        <v>8.3333333333333329E-2</v>
      </c>
      <c r="Y16" s="105">
        <v>0</v>
      </c>
      <c r="Z16" s="105">
        <v>0</v>
      </c>
      <c r="AA16" s="105">
        <v>0</v>
      </c>
      <c r="AB16" s="105">
        <v>0</v>
      </c>
      <c r="AC16" s="105">
        <v>0</v>
      </c>
      <c r="AD16" s="105">
        <v>0</v>
      </c>
      <c r="AE16" s="105">
        <v>0</v>
      </c>
      <c r="AF16" s="105">
        <v>0</v>
      </c>
      <c r="AG16" s="105">
        <v>0</v>
      </c>
      <c r="AH16" s="107"/>
      <c r="AI16" s="107"/>
      <c r="AJ16" s="104">
        <f t="shared" ref="AJ16:AJ38" si="2">X16</f>
        <v>8.3333333333333329E-2</v>
      </c>
      <c r="AK16" s="105">
        <v>0</v>
      </c>
      <c r="AL16" s="105">
        <v>0</v>
      </c>
      <c r="AM16" s="105">
        <v>0</v>
      </c>
      <c r="AN16" s="105">
        <v>0</v>
      </c>
      <c r="AO16" s="105">
        <v>0</v>
      </c>
      <c r="AP16" s="105">
        <v>0</v>
      </c>
      <c r="AQ16" s="105">
        <v>0</v>
      </c>
      <c r="AR16" s="105">
        <v>0</v>
      </c>
      <c r="AS16" s="105">
        <v>0</v>
      </c>
      <c r="AU16" s="86"/>
      <c r="AV16" s="86"/>
      <c r="AW16" s="86"/>
      <c r="AX16" s="86"/>
      <c r="AY16" s="86"/>
      <c r="AZ16" s="86"/>
      <c r="BA16" s="86"/>
      <c r="BB16" s="86"/>
      <c r="BC16" s="86"/>
      <c r="BD16" s="86"/>
    </row>
    <row r="17" spans="2:56" x14ac:dyDescent="0.2">
      <c r="B17" s="104">
        <f t="shared" ref="B17:B38" si="3">B16+TIME(1,0,0)</f>
        <v>0.125</v>
      </c>
      <c r="C17" s="105">
        <v>0</v>
      </c>
      <c r="D17" s="105">
        <v>0</v>
      </c>
      <c r="E17" s="105">
        <v>0</v>
      </c>
      <c r="F17" s="105">
        <v>0</v>
      </c>
      <c r="G17" s="105">
        <v>0</v>
      </c>
      <c r="H17" s="105">
        <v>0</v>
      </c>
      <c r="I17" s="105">
        <v>0</v>
      </c>
      <c r="J17" s="102"/>
      <c r="K17" s="102"/>
      <c r="L17" s="104">
        <f t="shared" si="0"/>
        <v>0.125</v>
      </c>
      <c r="M17" s="105">
        <v>0</v>
      </c>
      <c r="N17" s="105">
        <v>0</v>
      </c>
      <c r="O17" s="105">
        <v>0</v>
      </c>
      <c r="P17" s="105">
        <v>0</v>
      </c>
      <c r="Q17" s="105">
        <v>0</v>
      </c>
      <c r="R17" s="105">
        <v>0</v>
      </c>
      <c r="S17" s="105">
        <v>0</v>
      </c>
      <c r="T17" s="105">
        <v>0</v>
      </c>
      <c r="U17" s="105">
        <v>0</v>
      </c>
      <c r="V17" s="106"/>
      <c r="W17" s="107"/>
      <c r="X17" s="104">
        <f t="shared" si="1"/>
        <v>0.125</v>
      </c>
      <c r="Y17" s="105">
        <v>0</v>
      </c>
      <c r="Z17" s="105">
        <v>0</v>
      </c>
      <c r="AA17" s="105">
        <v>0</v>
      </c>
      <c r="AB17" s="105">
        <v>0</v>
      </c>
      <c r="AC17" s="105">
        <v>0</v>
      </c>
      <c r="AD17" s="105">
        <v>0</v>
      </c>
      <c r="AE17" s="105">
        <v>0</v>
      </c>
      <c r="AF17" s="105">
        <v>0</v>
      </c>
      <c r="AG17" s="105">
        <v>0</v>
      </c>
      <c r="AH17" s="107"/>
      <c r="AI17" s="107"/>
      <c r="AJ17" s="104">
        <f t="shared" si="2"/>
        <v>0.125</v>
      </c>
      <c r="AK17" s="105">
        <v>0</v>
      </c>
      <c r="AL17" s="105">
        <v>0</v>
      </c>
      <c r="AM17" s="105">
        <v>0</v>
      </c>
      <c r="AN17" s="105">
        <v>0</v>
      </c>
      <c r="AO17" s="105">
        <v>0</v>
      </c>
      <c r="AP17" s="105">
        <v>0</v>
      </c>
      <c r="AQ17" s="105">
        <v>0</v>
      </c>
      <c r="AR17" s="105">
        <v>0</v>
      </c>
      <c r="AS17" s="105">
        <v>0</v>
      </c>
      <c r="AU17" s="86"/>
      <c r="AV17" s="86"/>
      <c r="AW17" s="86"/>
      <c r="AX17" s="86"/>
      <c r="AY17" s="86"/>
      <c r="AZ17" s="86"/>
      <c r="BA17" s="86"/>
      <c r="BB17" s="86"/>
      <c r="BC17" s="86"/>
      <c r="BD17" s="86"/>
    </row>
    <row r="18" spans="2:56" x14ac:dyDescent="0.2">
      <c r="B18" s="104">
        <f t="shared" si="3"/>
        <v>0.16666666666666666</v>
      </c>
      <c r="C18" s="105">
        <v>0</v>
      </c>
      <c r="D18" s="105">
        <v>0</v>
      </c>
      <c r="E18" s="105">
        <v>0</v>
      </c>
      <c r="F18" s="105">
        <v>0</v>
      </c>
      <c r="G18" s="105">
        <v>0</v>
      </c>
      <c r="H18" s="105">
        <v>0</v>
      </c>
      <c r="I18" s="105">
        <v>0</v>
      </c>
      <c r="J18" s="102"/>
      <c r="K18" s="102"/>
      <c r="L18" s="104">
        <f t="shared" si="0"/>
        <v>0.16666666666666666</v>
      </c>
      <c r="M18" s="105">
        <v>0</v>
      </c>
      <c r="N18" s="105">
        <v>0</v>
      </c>
      <c r="O18" s="105">
        <v>0</v>
      </c>
      <c r="P18" s="105">
        <v>0</v>
      </c>
      <c r="Q18" s="105">
        <v>0</v>
      </c>
      <c r="R18" s="105">
        <v>0</v>
      </c>
      <c r="S18" s="105">
        <v>0</v>
      </c>
      <c r="T18" s="105">
        <v>0</v>
      </c>
      <c r="U18" s="105">
        <v>0</v>
      </c>
      <c r="V18" s="106"/>
      <c r="W18" s="107"/>
      <c r="X18" s="104">
        <f t="shared" si="1"/>
        <v>0.16666666666666666</v>
      </c>
      <c r="Y18" s="105">
        <v>0</v>
      </c>
      <c r="Z18" s="105">
        <v>0</v>
      </c>
      <c r="AA18" s="105">
        <v>0</v>
      </c>
      <c r="AB18" s="105">
        <v>0</v>
      </c>
      <c r="AC18" s="105">
        <v>0</v>
      </c>
      <c r="AD18" s="105">
        <v>0</v>
      </c>
      <c r="AE18" s="105">
        <v>0</v>
      </c>
      <c r="AF18" s="105">
        <v>0</v>
      </c>
      <c r="AG18" s="105">
        <v>0</v>
      </c>
      <c r="AH18" s="107"/>
      <c r="AI18" s="107"/>
      <c r="AJ18" s="104">
        <f t="shared" si="2"/>
        <v>0.16666666666666666</v>
      </c>
      <c r="AK18" s="105">
        <v>0</v>
      </c>
      <c r="AL18" s="105">
        <v>0</v>
      </c>
      <c r="AM18" s="105">
        <v>0</v>
      </c>
      <c r="AN18" s="105">
        <v>0</v>
      </c>
      <c r="AO18" s="105">
        <v>0</v>
      </c>
      <c r="AP18" s="105">
        <v>0</v>
      </c>
      <c r="AQ18" s="105">
        <v>0</v>
      </c>
      <c r="AR18" s="105">
        <v>0</v>
      </c>
      <c r="AS18" s="105">
        <v>0</v>
      </c>
      <c r="AU18" s="86"/>
      <c r="AV18" s="86"/>
      <c r="AW18" s="86"/>
      <c r="AX18" s="86"/>
      <c r="AY18" s="86"/>
      <c r="AZ18" s="86"/>
      <c r="BA18" s="86"/>
      <c r="BB18" s="86"/>
      <c r="BC18" s="86"/>
      <c r="BD18" s="86"/>
    </row>
    <row r="19" spans="2:56" x14ac:dyDescent="0.2">
      <c r="B19" s="104">
        <f t="shared" si="3"/>
        <v>0.20833333333333331</v>
      </c>
      <c r="C19" s="105">
        <v>0</v>
      </c>
      <c r="D19" s="105">
        <v>0</v>
      </c>
      <c r="E19" s="105">
        <v>0</v>
      </c>
      <c r="F19" s="105">
        <v>0</v>
      </c>
      <c r="G19" s="105">
        <v>0</v>
      </c>
      <c r="H19" s="105">
        <v>0</v>
      </c>
      <c r="I19" s="105">
        <v>0</v>
      </c>
      <c r="J19" s="102"/>
      <c r="K19" s="102"/>
      <c r="L19" s="104">
        <f t="shared" si="0"/>
        <v>0.20833333333333331</v>
      </c>
      <c r="M19" s="105">
        <v>0</v>
      </c>
      <c r="N19" s="105">
        <v>0</v>
      </c>
      <c r="O19" s="105">
        <v>0</v>
      </c>
      <c r="P19" s="105">
        <v>0</v>
      </c>
      <c r="Q19" s="105">
        <v>0</v>
      </c>
      <c r="R19" s="105">
        <v>0</v>
      </c>
      <c r="S19" s="105">
        <v>0</v>
      </c>
      <c r="T19" s="105">
        <v>0</v>
      </c>
      <c r="U19" s="105">
        <v>0</v>
      </c>
      <c r="V19" s="106"/>
      <c r="W19" s="107"/>
      <c r="X19" s="104">
        <f t="shared" si="1"/>
        <v>0.20833333333333331</v>
      </c>
      <c r="Y19" s="105">
        <v>0</v>
      </c>
      <c r="Z19" s="105">
        <v>0</v>
      </c>
      <c r="AA19" s="105">
        <v>0</v>
      </c>
      <c r="AB19" s="105">
        <v>0</v>
      </c>
      <c r="AC19" s="105">
        <v>0</v>
      </c>
      <c r="AD19" s="105">
        <v>0</v>
      </c>
      <c r="AE19" s="105">
        <v>0</v>
      </c>
      <c r="AF19" s="105">
        <v>0</v>
      </c>
      <c r="AG19" s="105">
        <v>0</v>
      </c>
      <c r="AH19" s="107"/>
      <c r="AI19" s="107"/>
      <c r="AJ19" s="104">
        <f t="shared" si="2"/>
        <v>0.20833333333333331</v>
      </c>
      <c r="AK19" s="105">
        <v>0</v>
      </c>
      <c r="AL19" s="105">
        <v>0</v>
      </c>
      <c r="AM19" s="105">
        <v>0</v>
      </c>
      <c r="AN19" s="105">
        <v>0</v>
      </c>
      <c r="AO19" s="105">
        <v>0</v>
      </c>
      <c r="AP19" s="105">
        <v>0</v>
      </c>
      <c r="AQ19" s="105">
        <v>0</v>
      </c>
      <c r="AR19" s="105">
        <v>0</v>
      </c>
      <c r="AS19" s="105">
        <v>0</v>
      </c>
      <c r="AU19" s="86"/>
      <c r="AV19" s="86"/>
      <c r="AW19" s="86"/>
      <c r="AX19" s="86"/>
      <c r="AY19" s="86"/>
      <c r="AZ19" s="86"/>
      <c r="BA19" s="86"/>
      <c r="BB19" s="86"/>
      <c r="BC19" s="86"/>
      <c r="BD19" s="86"/>
    </row>
    <row r="20" spans="2:56" x14ac:dyDescent="0.2">
      <c r="B20" s="104">
        <f t="shared" si="3"/>
        <v>0.24999999999999997</v>
      </c>
      <c r="C20" s="105">
        <v>0</v>
      </c>
      <c r="D20" s="105">
        <v>0</v>
      </c>
      <c r="E20" s="105">
        <v>0</v>
      </c>
      <c r="F20" s="105">
        <v>0</v>
      </c>
      <c r="G20" s="105">
        <v>0</v>
      </c>
      <c r="H20" s="105">
        <v>0</v>
      </c>
      <c r="I20" s="105">
        <v>0</v>
      </c>
      <c r="J20" s="102"/>
      <c r="K20" s="102"/>
      <c r="L20" s="104">
        <f t="shared" si="0"/>
        <v>0.24999999999999997</v>
      </c>
      <c r="M20" s="105">
        <v>0</v>
      </c>
      <c r="N20" s="105">
        <v>0</v>
      </c>
      <c r="O20" s="105">
        <v>0</v>
      </c>
      <c r="P20" s="105">
        <v>0</v>
      </c>
      <c r="Q20" s="105">
        <v>0</v>
      </c>
      <c r="R20" s="105">
        <v>0</v>
      </c>
      <c r="S20" s="105">
        <v>0</v>
      </c>
      <c r="T20" s="105">
        <v>0</v>
      </c>
      <c r="U20" s="105">
        <v>0</v>
      </c>
      <c r="V20" s="106"/>
      <c r="W20" s="107"/>
      <c r="X20" s="104">
        <f t="shared" si="1"/>
        <v>0.24999999999999997</v>
      </c>
      <c r="Y20" s="105">
        <v>0</v>
      </c>
      <c r="Z20" s="105">
        <v>0</v>
      </c>
      <c r="AA20" s="105">
        <v>0</v>
      </c>
      <c r="AB20" s="105">
        <v>0</v>
      </c>
      <c r="AC20" s="105">
        <v>0</v>
      </c>
      <c r="AD20" s="105">
        <v>0</v>
      </c>
      <c r="AE20" s="105">
        <v>0</v>
      </c>
      <c r="AF20" s="105">
        <v>0</v>
      </c>
      <c r="AG20" s="105">
        <v>0</v>
      </c>
      <c r="AH20" s="107"/>
      <c r="AI20" s="107"/>
      <c r="AJ20" s="104">
        <f t="shared" si="2"/>
        <v>0.24999999999999997</v>
      </c>
      <c r="AK20" s="105">
        <v>0</v>
      </c>
      <c r="AL20" s="105">
        <v>0</v>
      </c>
      <c r="AM20" s="105">
        <v>0</v>
      </c>
      <c r="AN20" s="105">
        <v>0</v>
      </c>
      <c r="AO20" s="105">
        <v>0</v>
      </c>
      <c r="AP20" s="105">
        <v>0</v>
      </c>
      <c r="AQ20" s="105">
        <v>0</v>
      </c>
      <c r="AR20" s="105">
        <v>0</v>
      </c>
      <c r="AS20" s="105">
        <v>0</v>
      </c>
      <c r="AU20" s="86"/>
      <c r="AV20" s="86"/>
      <c r="AW20" s="86"/>
      <c r="AX20" s="86"/>
      <c r="AY20" s="86"/>
      <c r="AZ20" s="86"/>
      <c r="BA20" s="86"/>
      <c r="BB20" s="86"/>
      <c r="BC20" s="86"/>
      <c r="BD20" s="86"/>
    </row>
    <row r="21" spans="2:56" x14ac:dyDescent="0.2">
      <c r="B21" s="104">
        <f t="shared" si="3"/>
        <v>0.29166666666666663</v>
      </c>
      <c r="C21" s="105">
        <v>0</v>
      </c>
      <c r="D21" s="105">
        <v>0</v>
      </c>
      <c r="E21" s="105">
        <v>0</v>
      </c>
      <c r="F21" s="105">
        <v>0</v>
      </c>
      <c r="G21" s="105">
        <v>0</v>
      </c>
      <c r="H21" s="105">
        <v>0</v>
      </c>
      <c r="I21" s="105">
        <v>0</v>
      </c>
      <c r="J21" s="102"/>
      <c r="K21" s="102"/>
      <c r="L21" s="104">
        <f t="shared" si="0"/>
        <v>0.29166666666666663</v>
      </c>
      <c r="M21" s="105">
        <v>0</v>
      </c>
      <c r="N21" s="105">
        <v>0</v>
      </c>
      <c r="O21" s="105">
        <v>0</v>
      </c>
      <c r="P21" s="105">
        <v>0</v>
      </c>
      <c r="Q21" s="105">
        <v>0</v>
      </c>
      <c r="R21" s="105">
        <v>0</v>
      </c>
      <c r="S21" s="105">
        <v>0</v>
      </c>
      <c r="T21" s="105">
        <v>0</v>
      </c>
      <c r="U21" s="105">
        <v>0</v>
      </c>
      <c r="V21" s="106"/>
      <c r="W21" s="107"/>
      <c r="X21" s="104">
        <f t="shared" si="1"/>
        <v>0.29166666666666663</v>
      </c>
      <c r="Y21" s="105">
        <v>0</v>
      </c>
      <c r="Z21" s="105">
        <v>0</v>
      </c>
      <c r="AA21" s="105">
        <v>0</v>
      </c>
      <c r="AB21" s="105">
        <v>0</v>
      </c>
      <c r="AC21" s="105">
        <v>0</v>
      </c>
      <c r="AD21" s="105">
        <v>0</v>
      </c>
      <c r="AE21" s="105">
        <v>0</v>
      </c>
      <c r="AF21" s="105">
        <v>0</v>
      </c>
      <c r="AG21" s="105">
        <v>0</v>
      </c>
      <c r="AH21" s="107"/>
      <c r="AI21" s="107"/>
      <c r="AJ21" s="104">
        <f t="shared" si="2"/>
        <v>0.29166666666666663</v>
      </c>
      <c r="AK21" s="105">
        <v>0</v>
      </c>
      <c r="AL21" s="105">
        <v>0</v>
      </c>
      <c r="AM21" s="105">
        <v>0</v>
      </c>
      <c r="AN21" s="105">
        <v>0</v>
      </c>
      <c r="AO21" s="105">
        <v>0</v>
      </c>
      <c r="AP21" s="105">
        <v>0</v>
      </c>
      <c r="AQ21" s="105">
        <v>0</v>
      </c>
      <c r="AR21" s="105">
        <v>0</v>
      </c>
      <c r="AS21" s="105">
        <v>0</v>
      </c>
      <c r="AU21" s="86"/>
      <c r="AV21" s="86"/>
      <c r="AW21" s="86"/>
      <c r="AX21" s="86"/>
      <c r="AY21" s="86"/>
      <c r="AZ21" s="86"/>
      <c r="BA21" s="86"/>
      <c r="BB21" s="86"/>
      <c r="BC21" s="86"/>
      <c r="BD21" s="86"/>
    </row>
    <row r="22" spans="2:56" x14ac:dyDescent="0.2">
      <c r="B22" s="104">
        <f t="shared" si="3"/>
        <v>0.33333333333333331</v>
      </c>
      <c r="C22" s="105">
        <v>0</v>
      </c>
      <c r="D22" s="105">
        <v>0</v>
      </c>
      <c r="E22" s="105">
        <v>0</v>
      </c>
      <c r="F22" s="105">
        <v>0</v>
      </c>
      <c r="G22" s="105">
        <v>0</v>
      </c>
      <c r="H22" s="105">
        <v>0</v>
      </c>
      <c r="I22" s="105">
        <v>0</v>
      </c>
      <c r="J22" s="102"/>
      <c r="K22" s="102"/>
      <c r="L22" s="104">
        <f t="shared" si="0"/>
        <v>0.33333333333333331</v>
      </c>
      <c r="M22" s="105">
        <v>0</v>
      </c>
      <c r="N22" s="105">
        <v>0</v>
      </c>
      <c r="O22" s="105">
        <v>0</v>
      </c>
      <c r="P22" s="105">
        <v>0</v>
      </c>
      <c r="Q22" s="105">
        <v>0</v>
      </c>
      <c r="R22" s="105">
        <v>0</v>
      </c>
      <c r="S22" s="105">
        <v>0</v>
      </c>
      <c r="T22" s="105">
        <v>0</v>
      </c>
      <c r="U22" s="105">
        <v>0</v>
      </c>
      <c r="V22" s="106"/>
      <c r="W22" s="107"/>
      <c r="X22" s="104">
        <f t="shared" si="1"/>
        <v>0.33333333333333331</v>
      </c>
      <c r="Y22" s="105">
        <v>0</v>
      </c>
      <c r="Z22" s="105">
        <v>0</v>
      </c>
      <c r="AA22" s="105">
        <v>0</v>
      </c>
      <c r="AB22" s="105">
        <v>0</v>
      </c>
      <c r="AC22" s="105">
        <v>0</v>
      </c>
      <c r="AD22" s="105">
        <v>0</v>
      </c>
      <c r="AE22" s="105">
        <v>0</v>
      </c>
      <c r="AF22" s="105">
        <v>0</v>
      </c>
      <c r="AG22" s="105">
        <v>0</v>
      </c>
      <c r="AH22" s="107"/>
      <c r="AI22" s="107"/>
      <c r="AJ22" s="104">
        <f t="shared" si="2"/>
        <v>0.33333333333333331</v>
      </c>
      <c r="AK22" s="105">
        <v>0</v>
      </c>
      <c r="AL22" s="105">
        <v>0</v>
      </c>
      <c r="AM22" s="105">
        <v>0</v>
      </c>
      <c r="AN22" s="105">
        <v>0</v>
      </c>
      <c r="AO22" s="105">
        <v>0</v>
      </c>
      <c r="AP22" s="105">
        <v>0</v>
      </c>
      <c r="AQ22" s="105">
        <v>0</v>
      </c>
      <c r="AR22" s="105">
        <v>0</v>
      </c>
      <c r="AS22" s="105">
        <v>0</v>
      </c>
      <c r="AU22" s="86"/>
      <c r="AV22" s="86"/>
      <c r="AW22" s="86"/>
      <c r="AX22" s="86"/>
      <c r="AY22" s="86"/>
      <c r="AZ22" s="86"/>
      <c r="BA22" s="86"/>
      <c r="BB22" s="86"/>
      <c r="BC22" s="86"/>
      <c r="BD22" s="86"/>
    </row>
    <row r="23" spans="2:56" x14ac:dyDescent="0.2">
      <c r="B23" s="104">
        <f t="shared" si="3"/>
        <v>0.375</v>
      </c>
      <c r="C23" s="105">
        <v>0</v>
      </c>
      <c r="D23" s="105">
        <v>0</v>
      </c>
      <c r="E23" s="105">
        <v>0</v>
      </c>
      <c r="F23" s="105">
        <v>0</v>
      </c>
      <c r="G23" s="105">
        <v>0</v>
      </c>
      <c r="H23" s="105">
        <v>0</v>
      </c>
      <c r="I23" s="105">
        <v>0</v>
      </c>
      <c r="J23" s="102"/>
      <c r="K23" s="102"/>
      <c r="L23" s="104">
        <f t="shared" si="0"/>
        <v>0.375</v>
      </c>
      <c r="M23" s="105">
        <v>0</v>
      </c>
      <c r="N23" s="105">
        <v>0</v>
      </c>
      <c r="O23" s="105">
        <v>0</v>
      </c>
      <c r="P23" s="105">
        <v>0</v>
      </c>
      <c r="Q23" s="105">
        <v>0</v>
      </c>
      <c r="R23" s="105">
        <v>0</v>
      </c>
      <c r="S23" s="105">
        <v>0</v>
      </c>
      <c r="T23" s="105">
        <v>0</v>
      </c>
      <c r="U23" s="105">
        <v>0</v>
      </c>
      <c r="V23" s="106"/>
      <c r="W23" s="107"/>
      <c r="X23" s="104">
        <f t="shared" si="1"/>
        <v>0.375</v>
      </c>
      <c r="Y23" s="105">
        <v>0</v>
      </c>
      <c r="Z23" s="105">
        <v>0</v>
      </c>
      <c r="AA23" s="105">
        <v>0</v>
      </c>
      <c r="AB23" s="105">
        <v>0</v>
      </c>
      <c r="AC23" s="105">
        <v>0</v>
      </c>
      <c r="AD23" s="105">
        <v>0</v>
      </c>
      <c r="AE23" s="105">
        <v>0</v>
      </c>
      <c r="AF23" s="105">
        <v>0</v>
      </c>
      <c r="AG23" s="105">
        <v>0</v>
      </c>
      <c r="AH23" s="107"/>
      <c r="AI23" s="107"/>
      <c r="AJ23" s="104">
        <f t="shared" si="2"/>
        <v>0.375</v>
      </c>
      <c r="AK23" s="105">
        <v>0</v>
      </c>
      <c r="AL23" s="105">
        <v>0</v>
      </c>
      <c r="AM23" s="105">
        <v>0</v>
      </c>
      <c r="AN23" s="105">
        <v>0</v>
      </c>
      <c r="AO23" s="105">
        <v>0</v>
      </c>
      <c r="AP23" s="105">
        <v>0</v>
      </c>
      <c r="AQ23" s="105">
        <v>0</v>
      </c>
      <c r="AR23" s="105">
        <v>0</v>
      </c>
      <c r="AS23" s="105">
        <v>0</v>
      </c>
      <c r="AU23" s="86"/>
      <c r="AV23" s="86"/>
      <c r="AW23" s="86"/>
      <c r="AX23" s="86"/>
      <c r="AY23" s="86"/>
      <c r="AZ23" s="86"/>
      <c r="BA23" s="86"/>
      <c r="BB23" s="86"/>
      <c r="BC23" s="86"/>
      <c r="BD23" s="86"/>
    </row>
    <row r="24" spans="2:56" x14ac:dyDescent="0.2">
      <c r="B24" s="104">
        <f t="shared" si="3"/>
        <v>0.41666666666666669</v>
      </c>
      <c r="C24" s="105">
        <v>0</v>
      </c>
      <c r="D24" s="105">
        <v>0</v>
      </c>
      <c r="E24" s="105">
        <v>0</v>
      </c>
      <c r="F24" s="105">
        <v>0</v>
      </c>
      <c r="G24" s="105">
        <v>0</v>
      </c>
      <c r="H24" s="105">
        <v>0</v>
      </c>
      <c r="I24" s="105">
        <v>0</v>
      </c>
      <c r="J24" s="102"/>
      <c r="K24" s="102"/>
      <c r="L24" s="104">
        <f t="shared" si="0"/>
        <v>0.41666666666666669</v>
      </c>
      <c r="M24" s="105">
        <v>0</v>
      </c>
      <c r="N24" s="105">
        <v>0</v>
      </c>
      <c r="O24" s="105">
        <v>0</v>
      </c>
      <c r="P24" s="105">
        <v>0</v>
      </c>
      <c r="Q24" s="105">
        <v>0</v>
      </c>
      <c r="R24" s="105">
        <v>0</v>
      </c>
      <c r="S24" s="105">
        <v>0</v>
      </c>
      <c r="T24" s="105">
        <v>0</v>
      </c>
      <c r="U24" s="105">
        <v>0</v>
      </c>
      <c r="V24" s="106"/>
      <c r="W24" s="107"/>
      <c r="X24" s="104">
        <f t="shared" si="1"/>
        <v>0.41666666666666669</v>
      </c>
      <c r="Y24" s="105">
        <v>0</v>
      </c>
      <c r="Z24" s="105">
        <v>0</v>
      </c>
      <c r="AA24" s="105">
        <v>0</v>
      </c>
      <c r="AB24" s="105">
        <v>0</v>
      </c>
      <c r="AC24" s="105">
        <v>0</v>
      </c>
      <c r="AD24" s="105">
        <v>0.13</v>
      </c>
      <c r="AE24" s="105">
        <v>0.55000000000000004</v>
      </c>
      <c r="AF24" s="105">
        <v>0.76</v>
      </c>
      <c r="AG24" s="105">
        <v>0.96</v>
      </c>
      <c r="AH24" s="107"/>
      <c r="AI24" s="107"/>
      <c r="AJ24" s="104">
        <f t="shared" si="2"/>
        <v>0.41666666666666669</v>
      </c>
      <c r="AK24" s="105">
        <v>0</v>
      </c>
      <c r="AL24" s="105">
        <v>0</v>
      </c>
      <c r="AM24" s="105">
        <v>0</v>
      </c>
      <c r="AN24" s="105">
        <v>0</v>
      </c>
      <c r="AO24" s="105">
        <v>0</v>
      </c>
      <c r="AP24" s="105">
        <v>0</v>
      </c>
      <c r="AQ24" s="105">
        <v>0</v>
      </c>
      <c r="AR24" s="105">
        <v>0</v>
      </c>
      <c r="AS24" s="105">
        <v>0</v>
      </c>
      <c r="AU24" s="86"/>
      <c r="AV24" s="86"/>
      <c r="AW24" s="86"/>
      <c r="AX24" s="86"/>
      <c r="AY24" s="86"/>
      <c r="AZ24" s="86"/>
      <c r="BA24" s="86"/>
      <c r="BB24" s="86"/>
      <c r="BC24" s="86"/>
      <c r="BD24" s="86"/>
    </row>
    <row r="25" spans="2:56" x14ac:dyDescent="0.2">
      <c r="B25" s="104">
        <f t="shared" si="3"/>
        <v>0.45833333333333337</v>
      </c>
      <c r="C25" s="105">
        <v>0</v>
      </c>
      <c r="D25" s="105">
        <v>0</v>
      </c>
      <c r="E25" s="105">
        <v>0</v>
      </c>
      <c r="F25" s="105">
        <v>0</v>
      </c>
      <c r="G25" s="105">
        <v>0</v>
      </c>
      <c r="H25" s="105">
        <v>0</v>
      </c>
      <c r="I25" s="105">
        <v>0</v>
      </c>
      <c r="J25" s="102"/>
      <c r="K25" s="102"/>
      <c r="L25" s="104">
        <f t="shared" si="0"/>
        <v>0.45833333333333337</v>
      </c>
      <c r="M25" s="105">
        <v>0</v>
      </c>
      <c r="N25" s="105">
        <v>0</v>
      </c>
      <c r="O25" s="105">
        <v>0</v>
      </c>
      <c r="P25" s="105">
        <v>0</v>
      </c>
      <c r="Q25" s="105">
        <v>0</v>
      </c>
      <c r="R25" s="105">
        <v>0</v>
      </c>
      <c r="S25" s="105">
        <v>0</v>
      </c>
      <c r="T25" s="105">
        <v>0</v>
      </c>
      <c r="U25" s="105">
        <v>0</v>
      </c>
      <c r="V25" s="106"/>
      <c r="W25" s="107"/>
      <c r="X25" s="104">
        <f t="shared" si="1"/>
        <v>0.45833333333333337</v>
      </c>
      <c r="Y25" s="105">
        <v>0</v>
      </c>
      <c r="Z25" s="105">
        <v>0.14000000000000001</v>
      </c>
      <c r="AA25" s="105">
        <v>0.28999999999999998</v>
      </c>
      <c r="AB25" s="105">
        <v>0.28000000000000003</v>
      </c>
      <c r="AC25" s="105">
        <v>0.71</v>
      </c>
      <c r="AD25" s="105">
        <v>1.03</v>
      </c>
      <c r="AE25" s="105">
        <v>1.46</v>
      </c>
      <c r="AF25" s="105">
        <v>1.69</v>
      </c>
      <c r="AG25" s="105">
        <v>1.9</v>
      </c>
      <c r="AH25" s="107"/>
      <c r="AI25" s="107"/>
      <c r="AJ25" s="104">
        <f t="shared" si="2"/>
        <v>0.45833333333333337</v>
      </c>
      <c r="AK25" s="105">
        <v>0</v>
      </c>
      <c r="AL25" s="105">
        <v>0</v>
      </c>
      <c r="AM25" s="105">
        <v>0</v>
      </c>
      <c r="AN25" s="105">
        <v>0</v>
      </c>
      <c r="AO25" s="105">
        <v>0</v>
      </c>
      <c r="AP25" s="105">
        <v>0</v>
      </c>
      <c r="AQ25" s="105">
        <v>0</v>
      </c>
      <c r="AR25" s="105">
        <v>0</v>
      </c>
      <c r="AS25" s="105">
        <v>0</v>
      </c>
      <c r="AU25" s="86"/>
      <c r="AV25" s="86"/>
      <c r="AW25" s="86"/>
      <c r="AX25" s="86"/>
      <c r="AY25" s="86"/>
      <c r="AZ25" s="86"/>
      <c r="BA25" s="86"/>
      <c r="BB25" s="86"/>
      <c r="BC25" s="86"/>
      <c r="BD25" s="86"/>
    </row>
    <row r="26" spans="2:56" x14ac:dyDescent="0.2">
      <c r="B26" s="104">
        <f t="shared" si="3"/>
        <v>0.5</v>
      </c>
      <c r="C26" s="105">
        <v>0</v>
      </c>
      <c r="D26" s="105">
        <v>0</v>
      </c>
      <c r="E26" s="105">
        <v>0</v>
      </c>
      <c r="F26" s="105">
        <v>0</v>
      </c>
      <c r="G26" s="105">
        <v>0</v>
      </c>
      <c r="H26" s="105">
        <v>0</v>
      </c>
      <c r="I26" s="105">
        <v>0</v>
      </c>
      <c r="J26" s="102"/>
      <c r="K26" s="102"/>
      <c r="L26" s="104">
        <f t="shared" si="0"/>
        <v>0.5</v>
      </c>
      <c r="M26" s="105">
        <v>0</v>
      </c>
      <c r="N26" s="105">
        <v>0</v>
      </c>
      <c r="O26" s="105">
        <v>0</v>
      </c>
      <c r="P26" s="105">
        <v>0</v>
      </c>
      <c r="Q26" s="105">
        <v>0</v>
      </c>
      <c r="R26" s="105">
        <v>0</v>
      </c>
      <c r="S26" s="105">
        <v>0.11</v>
      </c>
      <c r="T26" s="105">
        <v>0.42</v>
      </c>
      <c r="U26" s="105">
        <v>0.69</v>
      </c>
      <c r="V26" s="106"/>
      <c r="W26" s="107"/>
      <c r="X26" s="104">
        <f t="shared" si="1"/>
        <v>0.5</v>
      </c>
      <c r="Y26" s="105">
        <v>0.13</v>
      </c>
      <c r="Z26" s="105">
        <v>0.44</v>
      </c>
      <c r="AA26" s="105">
        <v>0.6</v>
      </c>
      <c r="AB26" s="105">
        <v>0.57999999999999996</v>
      </c>
      <c r="AC26" s="105">
        <v>1.02</v>
      </c>
      <c r="AD26" s="105">
        <v>1.35</v>
      </c>
      <c r="AE26" s="105">
        <v>1.78</v>
      </c>
      <c r="AF26" s="105">
        <v>2.0099999999999998</v>
      </c>
      <c r="AG26" s="105">
        <v>2.23</v>
      </c>
      <c r="AH26" s="107"/>
      <c r="AI26" s="107"/>
      <c r="AJ26" s="104">
        <f t="shared" si="2"/>
        <v>0.5</v>
      </c>
      <c r="AK26" s="105">
        <v>0</v>
      </c>
      <c r="AL26" s="105">
        <v>0</v>
      </c>
      <c r="AM26" s="105">
        <v>0</v>
      </c>
      <c r="AN26" s="105">
        <v>0</v>
      </c>
      <c r="AO26" s="105">
        <v>0</v>
      </c>
      <c r="AP26" s="105">
        <v>0</v>
      </c>
      <c r="AQ26" s="105">
        <v>0</v>
      </c>
      <c r="AR26" s="105">
        <v>0</v>
      </c>
      <c r="AS26" s="105">
        <v>0</v>
      </c>
      <c r="AU26" s="86"/>
      <c r="AV26" s="86"/>
      <c r="AW26" s="86"/>
      <c r="AX26" s="86"/>
      <c r="AY26" s="86"/>
      <c r="AZ26" s="86"/>
      <c r="BA26" s="86"/>
      <c r="BB26" s="86"/>
      <c r="BC26" s="86"/>
      <c r="BD26" s="86"/>
    </row>
    <row r="27" spans="2:56" x14ac:dyDescent="0.2">
      <c r="B27" s="104">
        <f t="shared" si="3"/>
        <v>0.54166666666666663</v>
      </c>
      <c r="C27" s="105">
        <v>0</v>
      </c>
      <c r="D27" s="105">
        <v>0</v>
      </c>
      <c r="E27" s="105">
        <v>0</v>
      </c>
      <c r="F27" s="105">
        <v>0</v>
      </c>
      <c r="G27" s="105">
        <v>0.01</v>
      </c>
      <c r="H27" s="105">
        <v>0.34</v>
      </c>
      <c r="I27" s="105">
        <v>0.63</v>
      </c>
      <c r="J27" s="102"/>
      <c r="K27" s="102"/>
      <c r="L27" s="104">
        <f t="shared" si="0"/>
        <v>0.54166666666666663</v>
      </c>
      <c r="M27" s="105">
        <v>0</v>
      </c>
      <c r="N27" s="105">
        <v>0</v>
      </c>
      <c r="O27" s="105">
        <v>0</v>
      </c>
      <c r="P27" s="105">
        <v>0</v>
      </c>
      <c r="Q27" s="105">
        <v>0.09</v>
      </c>
      <c r="R27" s="105">
        <v>0.44</v>
      </c>
      <c r="S27" s="105">
        <v>0.78</v>
      </c>
      <c r="T27" s="105">
        <v>1.1100000000000001</v>
      </c>
      <c r="U27" s="105">
        <v>1.4</v>
      </c>
      <c r="V27" s="106"/>
      <c r="W27" s="107"/>
      <c r="X27" s="104">
        <f t="shared" si="1"/>
        <v>0.54166666666666663</v>
      </c>
      <c r="Y27" s="105">
        <v>0.46</v>
      </c>
      <c r="Z27" s="105">
        <v>0.78</v>
      </c>
      <c r="AA27" s="105">
        <v>0.94</v>
      </c>
      <c r="AB27" s="105">
        <v>0.93</v>
      </c>
      <c r="AC27" s="105">
        <v>1.37</v>
      </c>
      <c r="AD27" s="105">
        <v>1.7</v>
      </c>
      <c r="AE27" s="105">
        <v>2.14</v>
      </c>
      <c r="AF27" s="105">
        <v>2.38</v>
      </c>
      <c r="AG27" s="105">
        <v>2.61</v>
      </c>
      <c r="AH27" s="107"/>
      <c r="AI27" s="107"/>
      <c r="AJ27" s="104">
        <f t="shared" si="2"/>
        <v>0.54166666666666663</v>
      </c>
      <c r="AK27" s="105">
        <v>0</v>
      </c>
      <c r="AL27" s="105">
        <v>0</v>
      </c>
      <c r="AM27" s="105">
        <v>0</v>
      </c>
      <c r="AN27" s="105">
        <v>0</v>
      </c>
      <c r="AO27" s="105">
        <v>0</v>
      </c>
      <c r="AP27" s="105">
        <v>0</v>
      </c>
      <c r="AQ27" s="105">
        <v>0</v>
      </c>
      <c r="AR27" s="105">
        <v>0</v>
      </c>
      <c r="AS27" s="105">
        <v>0</v>
      </c>
      <c r="AU27" s="86"/>
      <c r="AV27" s="86"/>
      <c r="AW27" s="86"/>
      <c r="AX27" s="86"/>
      <c r="AY27" s="86"/>
      <c r="AZ27" s="86"/>
      <c r="BA27" s="86"/>
      <c r="BB27" s="86"/>
      <c r="BC27" s="86"/>
      <c r="BD27" s="86"/>
    </row>
    <row r="28" spans="2:56" x14ac:dyDescent="0.2">
      <c r="B28" s="104">
        <f t="shared" si="3"/>
        <v>0.58333333333333326</v>
      </c>
      <c r="C28" s="105">
        <v>0</v>
      </c>
      <c r="D28" s="105">
        <v>0</v>
      </c>
      <c r="E28" s="105">
        <v>0</v>
      </c>
      <c r="F28" s="105">
        <v>0.3</v>
      </c>
      <c r="G28" s="105">
        <v>0.65</v>
      </c>
      <c r="H28" s="105">
        <v>0.99</v>
      </c>
      <c r="I28" s="105">
        <v>1.29</v>
      </c>
      <c r="J28" s="102"/>
      <c r="K28" s="102"/>
      <c r="L28" s="104">
        <f t="shared" si="0"/>
        <v>0.58333333333333326</v>
      </c>
      <c r="M28" s="105">
        <v>0</v>
      </c>
      <c r="N28" s="105">
        <v>0</v>
      </c>
      <c r="O28" s="105">
        <v>0</v>
      </c>
      <c r="P28" s="105">
        <v>0.28999999999999998</v>
      </c>
      <c r="Q28" s="105">
        <v>0.76</v>
      </c>
      <c r="R28" s="105">
        <v>1.1200000000000001</v>
      </c>
      <c r="S28" s="105">
        <v>1.47</v>
      </c>
      <c r="T28" s="105">
        <v>1.81</v>
      </c>
      <c r="U28" s="105">
        <v>2.12</v>
      </c>
      <c r="V28" s="106"/>
      <c r="W28" s="107"/>
      <c r="X28" s="104">
        <f t="shared" si="1"/>
        <v>0.58333333333333326</v>
      </c>
      <c r="Y28" s="105">
        <v>0.66</v>
      </c>
      <c r="Z28" s="105">
        <v>0.96</v>
      </c>
      <c r="AA28" s="105">
        <v>1.1200000000000001</v>
      </c>
      <c r="AB28" s="105">
        <v>1.0900000000000001</v>
      </c>
      <c r="AC28" s="105">
        <v>1.53</v>
      </c>
      <c r="AD28" s="105">
        <v>1.86</v>
      </c>
      <c r="AE28" s="105">
        <v>2.27</v>
      </c>
      <c r="AF28" s="105">
        <v>2.52</v>
      </c>
      <c r="AG28" s="105">
        <v>2.74</v>
      </c>
      <c r="AH28" s="107"/>
      <c r="AI28" s="107"/>
      <c r="AJ28" s="104">
        <f t="shared" si="2"/>
        <v>0.58333333333333326</v>
      </c>
      <c r="AK28" s="105">
        <v>0.06</v>
      </c>
      <c r="AL28" s="105">
        <v>0.11</v>
      </c>
      <c r="AM28" s="105">
        <v>0.14000000000000001</v>
      </c>
      <c r="AN28" s="105">
        <v>0.19</v>
      </c>
      <c r="AO28" s="105">
        <v>0.24</v>
      </c>
      <c r="AP28" s="105">
        <v>0.26</v>
      </c>
      <c r="AQ28" s="105">
        <v>0.24</v>
      </c>
      <c r="AR28" s="105">
        <v>0.18</v>
      </c>
      <c r="AS28" s="105">
        <v>0.11</v>
      </c>
      <c r="AU28" s="86"/>
      <c r="AV28" s="86"/>
      <c r="AW28" s="86"/>
      <c r="AX28" s="86"/>
      <c r="AY28" s="86"/>
      <c r="AZ28" s="86"/>
      <c r="BA28" s="86"/>
      <c r="BB28" s="86"/>
      <c r="BC28" s="86"/>
      <c r="BD28" s="86"/>
    </row>
    <row r="29" spans="2:56" x14ac:dyDescent="0.2">
      <c r="B29" s="104">
        <f t="shared" si="3"/>
        <v>0.62499999999999989</v>
      </c>
      <c r="C29" s="105">
        <v>0</v>
      </c>
      <c r="D29" s="105">
        <v>0</v>
      </c>
      <c r="E29" s="105">
        <v>0.2</v>
      </c>
      <c r="F29" s="105">
        <v>0.56000000000000005</v>
      </c>
      <c r="G29" s="105">
        <v>0.89</v>
      </c>
      <c r="H29" s="105">
        <v>1.21</v>
      </c>
      <c r="I29" s="105">
        <v>1.51</v>
      </c>
      <c r="J29" s="102"/>
      <c r="K29" s="102"/>
      <c r="L29" s="104">
        <f t="shared" si="0"/>
        <v>0.62499999999999989</v>
      </c>
      <c r="M29" s="105">
        <v>0</v>
      </c>
      <c r="N29" s="105">
        <v>0</v>
      </c>
      <c r="O29" s="105">
        <v>0.22</v>
      </c>
      <c r="P29" s="105">
        <v>0.59</v>
      </c>
      <c r="Q29" s="105">
        <v>1.05</v>
      </c>
      <c r="R29" s="105">
        <v>1.41</v>
      </c>
      <c r="S29" s="105">
        <v>1.74</v>
      </c>
      <c r="T29" s="105">
        <v>2.0699999999999998</v>
      </c>
      <c r="U29" s="105">
        <v>2.36</v>
      </c>
      <c r="V29" s="106"/>
      <c r="W29" s="107"/>
      <c r="X29" s="104">
        <f t="shared" si="1"/>
        <v>0.62499999999999989</v>
      </c>
      <c r="Y29" s="105">
        <v>0.38</v>
      </c>
      <c r="Z29" s="105">
        <v>0.66</v>
      </c>
      <c r="AA29" s="105">
        <v>0.8</v>
      </c>
      <c r="AB29" s="105">
        <v>0.75</v>
      </c>
      <c r="AC29" s="105">
        <v>1.17</v>
      </c>
      <c r="AD29" s="105">
        <v>1.48</v>
      </c>
      <c r="AE29" s="105">
        <v>1.86</v>
      </c>
      <c r="AF29" s="105">
        <v>2.09</v>
      </c>
      <c r="AG29" s="105">
        <v>2.34</v>
      </c>
      <c r="AH29" s="107"/>
      <c r="AI29" s="107"/>
      <c r="AJ29" s="104">
        <f t="shared" si="2"/>
        <v>0.62499999999999989</v>
      </c>
      <c r="AK29" s="105">
        <v>0.32</v>
      </c>
      <c r="AL29" s="105">
        <v>0.37</v>
      </c>
      <c r="AM29" s="105">
        <v>0.4</v>
      </c>
      <c r="AN29" s="105">
        <v>0.44</v>
      </c>
      <c r="AO29" s="105">
        <v>0.5</v>
      </c>
      <c r="AP29" s="105">
        <v>0.52</v>
      </c>
      <c r="AQ29" s="105">
        <v>0.49</v>
      </c>
      <c r="AR29" s="105">
        <v>0.44</v>
      </c>
      <c r="AS29" s="105">
        <v>0.38</v>
      </c>
      <c r="AU29" s="86"/>
      <c r="AV29" s="86"/>
      <c r="AW29" s="86"/>
      <c r="AX29" s="86"/>
      <c r="AY29" s="86"/>
      <c r="AZ29" s="86"/>
      <c r="BA29" s="86"/>
      <c r="BB29" s="86"/>
      <c r="BC29" s="86"/>
      <c r="BD29" s="86"/>
    </row>
    <row r="30" spans="2:56" x14ac:dyDescent="0.2">
      <c r="B30" s="104">
        <f t="shared" si="3"/>
        <v>0.66666666666666652</v>
      </c>
      <c r="C30" s="105">
        <v>0</v>
      </c>
      <c r="D30" s="105">
        <v>0</v>
      </c>
      <c r="E30" s="105">
        <v>0.45</v>
      </c>
      <c r="F30" s="105">
        <v>0.82</v>
      </c>
      <c r="G30" s="105">
        <v>1.1399999999999999</v>
      </c>
      <c r="H30" s="105">
        <v>1.46</v>
      </c>
      <c r="I30" s="105">
        <v>1.76</v>
      </c>
      <c r="J30" s="102"/>
      <c r="K30" s="102"/>
      <c r="L30" s="104">
        <f t="shared" si="0"/>
        <v>0.66666666666666652</v>
      </c>
      <c r="M30" s="105">
        <v>0</v>
      </c>
      <c r="N30" s="105">
        <v>0.21</v>
      </c>
      <c r="O30" s="105">
        <v>0.51</v>
      </c>
      <c r="P30" s="105">
        <v>0.88</v>
      </c>
      <c r="Q30" s="105">
        <v>1.33</v>
      </c>
      <c r="R30" s="105">
        <v>1.7</v>
      </c>
      <c r="S30" s="105">
        <v>2.02</v>
      </c>
      <c r="T30" s="105">
        <v>2.34</v>
      </c>
      <c r="U30" s="105">
        <v>2.64</v>
      </c>
      <c r="V30" s="106"/>
      <c r="W30" s="107"/>
      <c r="X30" s="104">
        <f t="shared" si="1"/>
        <v>0.66666666666666652</v>
      </c>
      <c r="Y30" s="105">
        <v>0.14000000000000001</v>
      </c>
      <c r="Z30" s="105">
        <v>0.39</v>
      </c>
      <c r="AA30" s="105">
        <v>0.51</v>
      </c>
      <c r="AB30" s="105">
        <v>0.46</v>
      </c>
      <c r="AC30" s="105">
        <v>0.86</v>
      </c>
      <c r="AD30" s="105">
        <v>1.1599999999999999</v>
      </c>
      <c r="AE30" s="105">
        <v>1.52</v>
      </c>
      <c r="AF30" s="105">
        <v>1.75</v>
      </c>
      <c r="AG30" s="105">
        <v>1.95</v>
      </c>
      <c r="AH30" s="107"/>
      <c r="AI30" s="107"/>
      <c r="AJ30" s="104">
        <f t="shared" si="2"/>
        <v>0.66666666666666652</v>
      </c>
      <c r="AK30" s="105">
        <v>0.35</v>
      </c>
      <c r="AL30" s="105">
        <v>0.4</v>
      </c>
      <c r="AM30" s="105">
        <v>0.44</v>
      </c>
      <c r="AN30" s="105">
        <v>0.49</v>
      </c>
      <c r="AO30" s="105">
        <v>0.55000000000000004</v>
      </c>
      <c r="AP30" s="105">
        <v>0.56999999999999995</v>
      </c>
      <c r="AQ30" s="105">
        <v>0.54</v>
      </c>
      <c r="AR30" s="105">
        <v>0.48</v>
      </c>
      <c r="AS30" s="105">
        <v>0.41</v>
      </c>
      <c r="AU30" s="86"/>
      <c r="AV30" s="86"/>
      <c r="AW30" s="86"/>
      <c r="AX30" s="86"/>
      <c r="AY30" s="86"/>
      <c r="AZ30" s="86"/>
      <c r="BA30" s="86"/>
      <c r="BB30" s="86"/>
      <c r="BC30" s="86"/>
      <c r="BD30" s="86"/>
    </row>
    <row r="31" spans="2:56" x14ac:dyDescent="0.2">
      <c r="B31" s="104">
        <f t="shared" si="3"/>
        <v>0.70833333333333315</v>
      </c>
      <c r="C31" s="105">
        <v>0</v>
      </c>
      <c r="D31" s="105">
        <v>0.38</v>
      </c>
      <c r="E31" s="105">
        <v>0.75</v>
      </c>
      <c r="F31" s="105">
        <v>1.06</v>
      </c>
      <c r="G31" s="105">
        <v>1.36</v>
      </c>
      <c r="H31" s="105">
        <v>1.66</v>
      </c>
      <c r="I31" s="105">
        <v>1.96</v>
      </c>
      <c r="J31" s="102"/>
      <c r="K31" s="102"/>
      <c r="L31" s="104">
        <f t="shared" si="0"/>
        <v>0.70833333333333315</v>
      </c>
      <c r="M31" s="105">
        <v>0</v>
      </c>
      <c r="N31" s="105">
        <v>0.72</v>
      </c>
      <c r="O31" s="105">
        <v>1.04</v>
      </c>
      <c r="P31" s="105">
        <v>1.38</v>
      </c>
      <c r="Q31" s="105">
        <v>1.78</v>
      </c>
      <c r="R31" s="105">
        <v>2.12</v>
      </c>
      <c r="S31" s="105">
        <v>2.4500000000000002</v>
      </c>
      <c r="T31" s="105">
        <v>2.77</v>
      </c>
      <c r="U31" s="105">
        <v>3.1</v>
      </c>
      <c r="V31" s="106"/>
      <c r="W31" s="107"/>
      <c r="X31" s="104">
        <f t="shared" si="1"/>
        <v>0.70833333333333315</v>
      </c>
      <c r="Y31" s="105">
        <v>0</v>
      </c>
      <c r="Z31" s="105">
        <v>0</v>
      </c>
      <c r="AA31" s="105">
        <v>0.08</v>
      </c>
      <c r="AB31" s="105">
        <v>0.02</v>
      </c>
      <c r="AC31" s="105">
        <v>0.4</v>
      </c>
      <c r="AD31" s="105">
        <v>0.69</v>
      </c>
      <c r="AE31" s="105">
        <v>1.01</v>
      </c>
      <c r="AF31" s="105">
        <v>1.23</v>
      </c>
      <c r="AG31" s="105">
        <v>1.43</v>
      </c>
      <c r="AH31" s="107"/>
      <c r="AI31" s="107"/>
      <c r="AJ31" s="104">
        <f t="shared" si="2"/>
        <v>0.70833333333333315</v>
      </c>
      <c r="AK31" s="105">
        <v>0.18</v>
      </c>
      <c r="AL31" s="105">
        <v>0.2</v>
      </c>
      <c r="AM31" s="105">
        <v>0.22</v>
      </c>
      <c r="AN31" s="105">
        <v>0.24</v>
      </c>
      <c r="AO31" s="105">
        <v>0.28000000000000003</v>
      </c>
      <c r="AP31" s="105">
        <v>0.28000000000000003</v>
      </c>
      <c r="AQ31" s="105">
        <v>0.27</v>
      </c>
      <c r="AR31" s="105">
        <v>0.24</v>
      </c>
      <c r="AS31" s="105">
        <v>0.21</v>
      </c>
      <c r="AU31" s="86"/>
      <c r="AV31" s="86"/>
      <c r="AW31" s="86"/>
      <c r="AX31" s="86"/>
      <c r="AY31" s="86"/>
      <c r="AZ31" s="86"/>
      <c r="BA31" s="86"/>
      <c r="BB31" s="86"/>
      <c r="BC31" s="86"/>
      <c r="BD31" s="86"/>
    </row>
    <row r="32" spans="2:56" x14ac:dyDescent="0.2">
      <c r="B32" s="104">
        <f t="shared" si="3"/>
        <v>0.74999999999999978</v>
      </c>
      <c r="C32" s="105">
        <v>0.47</v>
      </c>
      <c r="D32" s="105">
        <v>0.82</v>
      </c>
      <c r="E32" s="105">
        <v>1.26</v>
      </c>
      <c r="F32" s="105">
        <v>1.65</v>
      </c>
      <c r="G32" s="105">
        <v>1.98</v>
      </c>
      <c r="H32" s="105">
        <v>2.29</v>
      </c>
      <c r="I32" s="105">
        <v>2.6</v>
      </c>
      <c r="J32" s="102"/>
      <c r="K32" s="102"/>
      <c r="L32" s="104">
        <f t="shared" si="0"/>
        <v>0.74999999999999978</v>
      </c>
      <c r="M32" s="105">
        <v>0.81</v>
      </c>
      <c r="N32" s="105">
        <v>1.1399999999999999</v>
      </c>
      <c r="O32" s="105">
        <v>1.42</v>
      </c>
      <c r="P32" s="105">
        <v>1.78</v>
      </c>
      <c r="Q32" s="105">
        <v>2.2200000000000002</v>
      </c>
      <c r="R32" s="105">
        <v>2.61</v>
      </c>
      <c r="S32" s="105">
        <v>2.94</v>
      </c>
      <c r="T32" s="105">
        <v>3.24</v>
      </c>
      <c r="U32" s="105">
        <v>3.56</v>
      </c>
      <c r="V32" s="106"/>
      <c r="W32" s="107"/>
      <c r="X32" s="104">
        <f t="shared" si="1"/>
        <v>0.74999999999999978</v>
      </c>
      <c r="Y32" s="105">
        <v>0</v>
      </c>
      <c r="Z32" s="105">
        <v>0</v>
      </c>
      <c r="AA32" s="105">
        <v>0</v>
      </c>
      <c r="AB32" s="105">
        <v>0</v>
      </c>
      <c r="AC32" s="105">
        <v>0</v>
      </c>
      <c r="AD32" s="105">
        <v>0</v>
      </c>
      <c r="AE32" s="105">
        <v>0.19</v>
      </c>
      <c r="AF32" s="105">
        <v>0.4</v>
      </c>
      <c r="AG32" s="105">
        <v>0.6</v>
      </c>
      <c r="AH32" s="107"/>
      <c r="AI32" s="107"/>
      <c r="AJ32" s="104">
        <f t="shared" si="2"/>
        <v>0.74999999999999978</v>
      </c>
      <c r="AK32" s="105">
        <v>0.25</v>
      </c>
      <c r="AL32" s="105">
        <v>0.3</v>
      </c>
      <c r="AM32" s="105">
        <v>0.33</v>
      </c>
      <c r="AN32" s="105">
        <v>0.37</v>
      </c>
      <c r="AO32" s="105">
        <v>0.43</v>
      </c>
      <c r="AP32" s="105">
        <v>0.44</v>
      </c>
      <c r="AQ32" s="105">
        <v>0.42</v>
      </c>
      <c r="AR32" s="105">
        <v>0.37</v>
      </c>
      <c r="AS32" s="105">
        <v>0.31</v>
      </c>
      <c r="AU32" s="86"/>
      <c r="AV32" s="86"/>
      <c r="AW32" s="86"/>
      <c r="AX32" s="86"/>
      <c r="AY32" s="86"/>
      <c r="AZ32" s="86"/>
      <c r="BA32" s="86"/>
      <c r="BB32" s="86"/>
      <c r="BC32" s="86"/>
      <c r="BD32" s="86"/>
    </row>
    <row r="33" spans="2:56" x14ac:dyDescent="0.2">
      <c r="B33" s="104">
        <f t="shared" si="3"/>
        <v>0.79166666666666641</v>
      </c>
      <c r="C33" s="105">
        <v>0.84</v>
      </c>
      <c r="D33" s="105">
        <v>1.2</v>
      </c>
      <c r="E33" s="105">
        <v>1.66</v>
      </c>
      <c r="F33" s="105">
        <v>2.06</v>
      </c>
      <c r="G33" s="105">
        <v>2.4</v>
      </c>
      <c r="H33" s="105">
        <v>2.72</v>
      </c>
      <c r="I33" s="105">
        <v>3.04</v>
      </c>
      <c r="J33" s="102"/>
      <c r="K33" s="102"/>
      <c r="L33" s="104">
        <f t="shared" si="0"/>
        <v>0.79166666666666641</v>
      </c>
      <c r="M33" s="105">
        <v>1.21</v>
      </c>
      <c r="N33" s="105">
        <v>1.55</v>
      </c>
      <c r="O33" s="105">
        <v>1.83</v>
      </c>
      <c r="P33" s="105">
        <v>2.19</v>
      </c>
      <c r="Q33" s="105">
        <v>2.65</v>
      </c>
      <c r="R33" s="105">
        <v>3.05</v>
      </c>
      <c r="S33" s="105">
        <v>3.39</v>
      </c>
      <c r="T33" s="105">
        <v>3.71</v>
      </c>
      <c r="U33" s="105">
        <v>4.03</v>
      </c>
      <c r="V33" s="106"/>
      <c r="W33" s="107"/>
      <c r="X33" s="104">
        <f t="shared" si="1"/>
        <v>0.79166666666666641</v>
      </c>
      <c r="Y33" s="105">
        <v>0</v>
      </c>
      <c r="Z33" s="105">
        <v>0</v>
      </c>
      <c r="AA33" s="105">
        <v>0</v>
      </c>
      <c r="AB33" s="105">
        <v>0</v>
      </c>
      <c r="AC33" s="105">
        <v>0</v>
      </c>
      <c r="AD33" s="105">
        <v>0</v>
      </c>
      <c r="AE33" s="105">
        <v>0</v>
      </c>
      <c r="AF33" s="105">
        <v>0</v>
      </c>
      <c r="AG33" s="105">
        <v>0</v>
      </c>
      <c r="AH33" s="107"/>
      <c r="AI33" s="107"/>
      <c r="AJ33" s="104">
        <f t="shared" si="2"/>
        <v>0.79166666666666641</v>
      </c>
      <c r="AK33" s="105">
        <v>0.68</v>
      </c>
      <c r="AL33" s="105">
        <v>0.72</v>
      </c>
      <c r="AM33" s="105">
        <v>0.76</v>
      </c>
      <c r="AN33" s="105">
        <v>0.8</v>
      </c>
      <c r="AO33" s="105">
        <v>0.85</v>
      </c>
      <c r="AP33" s="105">
        <v>0.87</v>
      </c>
      <c r="AQ33" s="105">
        <v>0.85</v>
      </c>
      <c r="AR33" s="105">
        <v>0.8</v>
      </c>
      <c r="AS33" s="105">
        <v>0.75</v>
      </c>
      <c r="AU33" s="86"/>
      <c r="AV33" s="86"/>
      <c r="AW33" s="86"/>
      <c r="AX33" s="86"/>
      <c r="AY33" s="86"/>
      <c r="AZ33" s="86"/>
      <c r="BA33" s="86"/>
      <c r="BB33" s="86"/>
      <c r="BC33" s="86"/>
      <c r="BD33" s="86"/>
    </row>
    <row r="34" spans="2:56" x14ac:dyDescent="0.2">
      <c r="B34" s="104">
        <f t="shared" si="3"/>
        <v>0.83333333333333304</v>
      </c>
      <c r="C34" s="105">
        <v>0.98</v>
      </c>
      <c r="D34" s="105">
        <v>1.35</v>
      </c>
      <c r="E34" s="105">
        <v>1.81</v>
      </c>
      <c r="F34" s="105">
        <v>2.2200000000000002</v>
      </c>
      <c r="G34" s="105">
        <v>2.56</v>
      </c>
      <c r="H34" s="105">
        <v>2.88</v>
      </c>
      <c r="I34" s="105">
        <v>3.21</v>
      </c>
      <c r="J34" s="102"/>
      <c r="K34" s="102"/>
      <c r="L34" s="104">
        <f t="shared" si="0"/>
        <v>0.83333333333333304</v>
      </c>
      <c r="M34" s="105">
        <v>1.36</v>
      </c>
      <c r="N34" s="105">
        <v>1.69</v>
      </c>
      <c r="O34" s="105">
        <v>1.98</v>
      </c>
      <c r="P34" s="105">
        <v>2.35</v>
      </c>
      <c r="Q34" s="105">
        <v>2.81</v>
      </c>
      <c r="R34" s="105">
        <v>3.22</v>
      </c>
      <c r="S34" s="105">
        <v>3.56</v>
      </c>
      <c r="T34" s="105">
        <v>3.88</v>
      </c>
      <c r="U34" s="105">
        <v>4.21</v>
      </c>
      <c r="V34" s="106"/>
      <c r="W34" s="107"/>
      <c r="X34" s="104">
        <f t="shared" si="1"/>
        <v>0.83333333333333304</v>
      </c>
      <c r="Y34" s="105">
        <v>0</v>
      </c>
      <c r="Z34" s="105">
        <v>0</v>
      </c>
      <c r="AA34" s="105">
        <v>0</v>
      </c>
      <c r="AB34" s="105">
        <v>0</v>
      </c>
      <c r="AC34" s="105">
        <v>0</v>
      </c>
      <c r="AD34" s="105">
        <v>0</v>
      </c>
      <c r="AE34" s="105">
        <v>0</v>
      </c>
      <c r="AF34" s="105">
        <v>0</v>
      </c>
      <c r="AG34" s="105">
        <v>0</v>
      </c>
      <c r="AH34" s="107"/>
      <c r="AI34" s="107"/>
      <c r="AJ34" s="104">
        <f t="shared" si="2"/>
        <v>0.83333333333333304</v>
      </c>
      <c r="AK34" s="105">
        <v>0.48</v>
      </c>
      <c r="AL34" s="105">
        <v>0.52</v>
      </c>
      <c r="AM34" s="105">
        <v>0.55000000000000004</v>
      </c>
      <c r="AN34" s="105">
        <v>0.6</v>
      </c>
      <c r="AO34" s="105">
        <v>0.65</v>
      </c>
      <c r="AP34" s="105">
        <v>0.66</v>
      </c>
      <c r="AQ34" s="105">
        <v>0.65</v>
      </c>
      <c r="AR34" s="105">
        <v>0.61</v>
      </c>
      <c r="AS34" s="105">
        <v>0.56000000000000005</v>
      </c>
      <c r="AU34" s="86"/>
      <c r="AV34" s="86"/>
      <c r="AW34" s="86"/>
      <c r="AX34" s="86"/>
      <c r="AY34" s="86"/>
      <c r="AZ34" s="86"/>
      <c r="BA34" s="86"/>
      <c r="BB34" s="86"/>
      <c r="BC34" s="86"/>
      <c r="BD34" s="86"/>
    </row>
    <row r="35" spans="2:56" x14ac:dyDescent="0.2">
      <c r="B35" s="104">
        <f t="shared" si="3"/>
        <v>0.87499999999999967</v>
      </c>
      <c r="C35" s="105">
        <v>0.76</v>
      </c>
      <c r="D35" s="105">
        <v>1.1299999999999999</v>
      </c>
      <c r="E35" s="105">
        <v>1.59</v>
      </c>
      <c r="F35" s="105">
        <v>2</v>
      </c>
      <c r="G35" s="105">
        <v>2.34</v>
      </c>
      <c r="H35" s="105">
        <v>2.67</v>
      </c>
      <c r="I35" s="105">
        <v>3</v>
      </c>
      <c r="J35" s="102"/>
      <c r="K35" s="102"/>
      <c r="L35" s="104">
        <f t="shared" si="0"/>
        <v>0.87499999999999967</v>
      </c>
      <c r="M35" s="105">
        <v>1.1000000000000001</v>
      </c>
      <c r="N35" s="105">
        <v>1.44</v>
      </c>
      <c r="O35" s="105">
        <v>1.73</v>
      </c>
      <c r="P35" s="105">
        <v>2.11</v>
      </c>
      <c r="Q35" s="105">
        <v>2.57</v>
      </c>
      <c r="R35" s="105">
        <v>2.98</v>
      </c>
      <c r="S35" s="105">
        <v>3.32</v>
      </c>
      <c r="T35" s="105">
        <v>3.65</v>
      </c>
      <c r="U35" s="105">
        <v>3.98</v>
      </c>
      <c r="V35" s="106"/>
      <c r="W35" s="107"/>
      <c r="X35" s="104">
        <f t="shared" si="1"/>
        <v>0.87499999999999967</v>
      </c>
      <c r="Y35" s="105">
        <v>0</v>
      </c>
      <c r="Z35" s="105">
        <v>0</v>
      </c>
      <c r="AA35" s="105">
        <v>0</v>
      </c>
      <c r="AB35" s="105">
        <v>0</v>
      </c>
      <c r="AC35" s="105">
        <v>0</v>
      </c>
      <c r="AD35" s="105">
        <v>0</v>
      </c>
      <c r="AE35" s="105">
        <v>0</v>
      </c>
      <c r="AF35" s="105">
        <v>0</v>
      </c>
      <c r="AG35" s="105">
        <v>0</v>
      </c>
      <c r="AH35" s="107"/>
      <c r="AI35" s="107"/>
      <c r="AJ35" s="104">
        <f t="shared" si="2"/>
        <v>0.87499999999999967</v>
      </c>
      <c r="AK35" s="105">
        <v>0</v>
      </c>
      <c r="AL35" s="105">
        <v>0</v>
      </c>
      <c r="AM35" s="105">
        <v>0</v>
      </c>
      <c r="AN35" s="105">
        <v>0</v>
      </c>
      <c r="AO35" s="105">
        <v>0</v>
      </c>
      <c r="AP35" s="105">
        <v>0</v>
      </c>
      <c r="AQ35" s="105">
        <v>0</v>
      </c>
      <c r="AR35" s="105">
        <v>0</v>
      </c>
      <c r="AS35" s="105">
        <v>0</v>
      </c>
      <c r="AU35" s="86"/>
      <c r="AV35" s="86"/>
      <c r="AW35" s="86"/>
      <c r="AX35" s="86"/>
      <c r="AY35" s="86"/>
      <c r="AZ35" s="86"/>
      <c r="BA35" s="86"/>
      <c r="BB35" s="86"/>
      <c r="BC35" s="86"/>
      <c r="BD35" s="86"/>
    </row>
    <row r="36" spans="2:56" x14ac:dyDescent="0.2">
      <c r="B36" s="104">
        <f t="shared" si="3"/>
        <v>0.9166666666666663</v>
      </c>
      <c r="C36" s="105">
        <v>0.18</v>
      </c>
      <c r="D36" s="105">
        <v>0.55000000000000004</v>
      </c>
      <c r="E36" s="105">
        <v>1</v>
      </c>
      <c r="F36" s="105">
        <v>1.4</v>
      </c>
      <c r="G36" s="105">
        <v>1.74</v>
      </c>
      <c r="H36" s="105">
        <v>2.0499999999999998</v>
      </c>
      <c r="I36" s="105">
        <v>2.38</v>
      </c>
      <c r="J36" s="102"/>
      <c r="K36" s="102"/>
      <c r="L36" s="104">
        <f t="shared" si="0"/>
        <v>0.9166666666666663</v>
      </c>
      <c r="M36" s="105">
        <v>0.49</v>
      </c>
      <c r="N36" s="105">
        <v>0.83</v>
      </c>
      <c r="O36" s="105">
        <v>1.1200000000000001</v>
      </c>
      <c r="P36" s="105">
        <v>1.48</v>
      </c>
      <c r="Q36" s="105">
        <v>1.93</v>
      </c>
      <c r="R36" s="105">
        <v>2.33</v>
      </c>
      <c r="S36" s="105">
        <v>2.67</v>
      </c>
      <c r="T36" s="105">
        <v>2.99</v>
      </c>
      <c r="U36" s="105">
        <v>3.31</v>
      </c>
      <c r="V36" s="106"/>
      <c r="W36" s="107"/>
      <c r="X36" s="104">
        <f t="shared" si="1"/>
        <v>0.9166666666666663</v>
      </c>
      <c r="Y36" s="105">
        <v>0</v>
      </c>
      <c r="Z36" s="105">
        <v>0</v>
      </c>
      <c r="AA36" s="105">
        <v>0</v>
      </c>
      <c r="AB36" s="105">
        <v>0</v>
      </c>
      <c r="AC36" s="105">
        <v>0</v>
      </c>
      <c r="AD36" s="105">
        <v>0</v>
      </c>
      <c r="AE36" s="105">
        <v>0</v>
      </c>
      <c r="AF36" s="105">
        <v>0</v>
      </c>
      <c r="AG36" s="105">
        <v>0</v>
      </c>
      <c r="AH36" s="107"/>
      <c r="AI36" s="107"/>
      <c r="AJ36" s="104">
        <f t="shared" si="2"/>
        <v>0.9166666666666663</v>
      </c>
      <c r="AK36" s="105">
        <v>0</v>
      </c>
      <c r="AL36" s="105">
        <v>0</v>
      </c>
      <c r="AM36" s="105">
        <v>0</v>
      </c>
      <c r="AN36" s="105">
        <v>0</v>
      </c>
      <c r="AO36" s="105">
        <v>0</v>
      </c>
      <c r="AP36" s="105">
        <v>0</v>
      </c>
      <c r="AQ36" s="105">
        <v>0</v>
      </c>
      <c r="AR36" s="105">
        <v>0</v>
      </c>
      <c r="AS36" s="105">
        <v>0</v>
      </c>
      <c r="AU36" s="86"/>
      <c r="AV36" s="86"/>
      <c r="AW36" s="86"/>
      <c r="AX36" s="86"/>
      <c r="AY36" s="86"/>
      <c r="AZ36" s="86"/>
      <c r="BA36" s="86"/>
      <c r="BB36" s="86"/>
      <c r="BC36" s="86"/>
      <c r="BD36" s="86"/>
    </row>
    <row r="37" spans="2:56" x14ac:dyDescent="0.2">
      <c r="B37" s="104">
        <f t="shared" si="3"/>
        <v>0.95833333333333293</v>
      </c>
      <c r="C37" s="105">
        <v>0</v>
      </c>
      <c r="D37" s="105">
        <v>0</v>
      </c>
      <c r="E37" s="105">
        <v>0</v>
      </c>
      <c r="F37" s="105">
        <v>0.2</v>
      </c>
      <c r="G37" s="105">
        <v>0.52</v>
      </c>
      <c r="H37" s="105">
        <v>0.82</v>
      </c>
      <c r="I37" s="105">
        <v>1.1200000000000001</v>
      </c>
      <c r="J37" s="102"/>
      <c r="K37" s="102"/>
      <c r="L37" s="104">
        <f t="shared" si="0"/>
        <v>0.95833333333333293</v>
      </c>
      <c r="M37" s="105">
        <v>0</v>
      </c>
      <c r="N37" s="105">
        <v>0</v>
      </c>
      <c r="O37" s="105">
        <v>0</v>
      </c>
      <c r="P37" s="105">
        <v>0.26</v>
      </c>
      <c r="Q37" s="105">
        <v>0.68</v>
      </c>
      <c r="R37" s="105">
        <v>1.04</v>
      </c>
      <c r="S37" s="105">
        <v>1.36</v>
      </c>
      <c r="T37" s="105">
        <v>1.66</v>
      </c>
      <c r="U37" s="105">
        <v>1.96</v>
      </c>
      <c r="V37" s="106"/>
      <c r="W37" s="107"/>
      <c r="X37" s="104">
        <f t="shared" si="1"/>
        <v>0.95833333333333293</v>
      </c>
      <c r="Y37" s="105">
        <v>0</v>
      </c>
      <c r="Z37" s="105">
        <v>0</v>
      </c>
      <c r="AA37" s="105">
        <v>0</v>
      </c>
      <c r="AB37" s="105">
        <v>0</v>
      </c>
      <c r="AC37" s="105">
        <v>0</v>
      </c>
      <c r="AD37" s="105">
        <v>0</v>
      </c>
      <c r="AE37" s="105">
        <v>0</v>
      </c>
      <c r="AF37" s="105">
        <v>0</v>
      </c>
      <c r="AG37" s="105">
        <v>0</v>
      </c>
      <c r="AH37" s="107"/>
      <c r="AI37" s="107"/>
      <c r="AJ37" s="104">
        <f t="shared" si="2"/>
        <v>0.95833333333333293</v>
      </c>
      <c r="AK37" s="105">
        <v>0</v>
      </c>
      <c r="AL37" s="105">
        <v>0</v>
      </c>
      <c r="AM37" s="105">
        <v>0</v>
      </c>
      <c r="AN37" s="105">
        <v>0</v>
      </c>
      <c r="AO37" s="105">
        <v>0</v>
      </c>
      <c r="AP37" s="105">
        <v>0</v>
      </c>
      <c r="AQ37" s="105">
        <v>0</v>
      </c>
      <c r="AR37" s="105">
        <v>0</v>
      </c>
      <c r="AS37" s="105">
        <v>0</v>
      </c>
      <c r="AU37" s="86"/>
      <c r="AV37" s="86"/>
      <c r="AW37" s="86"/>
      <c r="AX37" s="86"/>
      <c r="AY37" s="86"/>
      <c r="AZ37" s="86"/>
      <c r="BA37" s="86"/>
      <c r="BB37" s="86"/>
      <c r="BC37" s="86"/>
      <c r="BD37" s="86"/>
    </row>
    <row r="38" spans="2:56" x14ac:dyDescent="0.2">
      <c r="B38" s="104">
        <f t="shared" si="3"/>
        <v>0.99999999999999956</v>
      </c>
      <c r="C38" s="105">
        <v>0</v>
      </c>
      <c r="D38" s="105">
        <v>0</v>
      </c>
      <c r="E38" s="105">
        <v>0</v>
      </c>
      <c r="F38" s="105">
        <v>0</v>
      </c>
      <c r="G38" s="105">
        <v>0</v>
      </c>
      <c r="H38" s="105">
        <v>0</v>
      </c>
      <c r="I38" s="105">
        <v>0.36</v>
      </c>
      <c r="J38" s="102"/>
      <c r="K38" s="102"/>
      <c r="L38" s="104">
        <f t="shared" si="0"/>
        <v>0.99999999999999956</v>
      </c>
      <c r="M38" s="105">
        <v>0</v>
      </c>
      <c r="N38" s="105">
        <v>0</v>
      </c>
      <c r="O38" s="105">
        <v>0</v>
      </c>
      <c r="P38" s="105">
        <v>0</v>
      </c>
      <c r="Q38" s="105">
        <v>0</v>
      </c>
      <c r="R38" s="105">
        <v>0</v>
      </c>
      <c r="S38" s="105">
        <v>0.14000000000000001</v>
      </c>
      <c r="T38" s="105">
        <v>0.33</v>
      </c>
      <c r="U38" s="105">
        <v>0.52</v>
      </c>
      <c r="V38" s="106"/>
      <c r="W38" s="107"/>
      <c r="X38" s="104">
        <f t="shared" si="1"/>
        <v>0.99999999999999956</v>
      </c>
      <c r="Y38" s="105">
        <v>0</v>
      </c>
      <c r="Z38" s="105">
        <v>0</v>
      </c>
      <c r="AA38" s="105">
        <v>0</v>
      </c>
      <c r="AB38" s="105">
        <v>0</v>
      </c>
      <c r="AC38" s="105">
        <v>0</v>
      </c>
      <c r="AD38" s="105">
        <v>0</v>
      </c>
      <c r="AE38" s="105">
        <v>0</v>
      </c>
      <c r="AF38" s="105">
        <v>0</v>
      </c>
      <c r="AG38" s="105">
        <v>0</v>
      </c>
      <c r="AH38" s="107"/>
      <c r="AI38" s="107"/>
      <c r="AJ38" s="104">
        <f t="shared" si="2"/>
        <v>0.99999999999999956</v>
      </c>
      <c r="AK38" s="105">
        <v>0</v>
      </c>
      <c r="AL38" s="105">
        <v>0</v>
      </c>
      <c r="AM38" s="105">
        <v>0</v>
      </c>
      <c r="AN38" s="105">
        <v>0</v>
      </c>
      <c r="AO38" s="105">
        <v>0</v>
      </c>
      <c r="AP38" s="105">
        <v>0</v>
      </c>
      <c r="AQ38" s="105">
        <v>0</v>
      </c>
      <c r="AR38" s="105">
        <v>0</v>
      </c>
      <c r="AS38" s="105">
        <v>0</v>
      </c>
      <c r="AU38" s="86"/>
      <c r="AV38" s="86"/>
      <c r="AW38" s="86"/>
      <c r="AX38" s="86"/>
      <c r="AY38" s="86"/>
      <c r="AZ38" s="86"/>
      <c r="BA38" s="86"/>
      <c r="BB38" s="86"/>
      <c r="BC38" s="86"/>
      <c r="BD38" s="86"/>
    </row>
    <row r="39" spans="2:56" x14ac:dyDescent="0.2">
      <c r="B39" s="108"/>
      <c r="C39" s="102"/>
      <c r="D39" s="102"/>
      <c r="E39" s="102"/>
      <c r="F39" s="102"/>
      <c r="G39" s="102"/>
      <c r="H39" s="102"/>
      <c r="I39" s="102"/>
      <c r="J39" s="102"/>
      <c r="K39" s="102"/>
      <c r="L39" s="108"/>
      <c r="M39" s="108"/>
      <c r="N39" s="102"/>
      <c r="O39" s="102"/>
      <c r="P39" s="102"/>
      <c r="Q39" s="102"/>
      <c r="R39" s="102"/>
      <c r="S39" s="102"/>
      <c r="T39" s="102"/>
      <c r="U39" s="102"/>
      <c r="V39" s="102"/>
      <c r="W39" s="102"/>
      <c r="X39" s="108"/>
      <c r="Y39" s="108"/>
      <c r="Z39" s="102"/>
      <c r="AA39" s="102"/>
      <c r="AB39" s="102"/>
      <c r="AC39" s="102"/>
      <c r="AD39" s="102"/>
      <c r="AE39" s="102"/>
      <c r="AF39" s="102"/>
      <c r="AG39" s="102"/>
      <c r="AH39" s="102"/>
      <c r="AI39" s="102"/>
      <c r="AJ39" s="108"/>
      <c r="AK39" s="108"/>
      <c r="AL39" s="102"/>
      <c r="AM39" s="102"/>
      <c r="AN39" s="102"/>
      <c r="AO39" s="102"/>
      <c r="AP39" s="102"/>
      <c r="AQ39" s="102"/>
      <c r="AR39" s="102"/>
      <c r="AS39" s="102"/>
    </row>
    <row r="40" spans="2:56" ht="15" x14ac:dyDescent="0.25">
      <c r="B40" s="103"/>
      <c r="C40" s="121" t="s">
        <v>477</v>
      </c>
      <c r="D40" s="121"/>
      <c r="E40" s="121"/>
      <c r="F40" s="121"/>
      <c r="G40" s="121"/>
      <c r="H40" s="121"/>
      <c r="I40" s="121"/>
      <c r="J40" s="102"/>
      <c r="K40" s="102"/>
      <c r="L40" s="103"/>
      <c r="M40" s="103"/>
      <c r="N40" s="121" t="s">
        <v>477</v>
      </c>
      <c r="O40" s="121"/>
      <c r="P40" s="121"/>
      <c r="Q40" s="121"/>
      <c r="R40" s="121"/>
      <c r="S40" s="121"/>
      <c r="T40" s="121"/>
      <c r="U40" s="121"/>
      <c r="V40" s="109"/>
      <c r="W40" s="102"/>
      <c r="X40" s="103"/>
      <c r="Y40" s="103"/>
      <c r="Z40" s="121" t="s">
        <v>477</v>
      </c>
      <c r="AA40" s="121"/>
      <c r="AB40" s="121"/>
      <c r="AC40" s="121"/>
      <c r="AD40" s="121"/>
      <c r="AE40" s="121"/>
      <c r="AF40" s="121"/>
      <c r="AG40" s="121"/>
      <c r="AH40" s="102"/>
      <c r="AI40" s="102"/>
      <c r="AJ40" s="103"/>
      <c r="AK40" s="103"/>
      <c r="AL40" s="121" t="s">
        <v>477</v>
      </c>
      <c r="AM40" s="121"/>
      <c r="AN40" s="121"/>
      <c r="AO40" s="121"/>
      <c r="AP40" s="121"/>
      <c r="AQ40" s="121"/>
      <c r="AR40" s="121"/>
      <c r="AS40" s="121"/>
    </row>
    <row r="41" spans="2:56" x14ac:dyDescent="0.2">
      <c r="B41" s="103"/>
      <c r="C41" s="101">
        <v>2020</v>
      </c>
      <c r="D41" s="101">
        <v>2021</v>
      </c>
      <c r="E41" s="101">
        <v>2022</v>
      </c>
      <c r="F41" s="101">
        <v>2023</v>
      </c>
      <c r="G41" s="101">
        <v>2024</v>
      </c>
      <c r="H41" s="101">
        <v>2025</v>
      </c>
      <c r="I41" s="101">
        <v>2026</v>
      </c>
      <c r="J41" s="102"/>
      <c r="K41" s="102"/>
      <c r="L41" s="103"/>
      <c r="M41" s="101">
        <v>2018</v>
      </c>
      <c r="N41" s="101">
        <v>2019</v>
      </c>
      <c r="O41" s="101">
        <v>2020</v>
      </c>
      <c r="P41" s="101">
        <v>2021</v>
      </c>
      <c r="Q41" s="101">
        <v>2022</v>
      </c>
      <c r="R41" s="101">
        <v>2023</v>
      </c>
      <c r="S41" s="101">
        <v>2024</v>
      </c>
      <c r="T41" s="101">
        <v>2025</v>
      </c>
      <c r="U41" s="101">
        <v>2026</v>
      </c>
      <c r="V41" s="103"/>
      <c r="W41" s="102"/>
      <c r="X41" s="103"/>
      <c r="Y41" s="101">
        <v>2018</v>
      </c>
      <c r="Z41" s="101">
        <v>2019</v>
      </c>
      <c r="AA41" s="101">
        <v>2020</v>
      </c>
      <c r="AB41" s="101">
        <v>2021</v>
      </c>
      <c r="AC41" s="101">
        <v>2022</v>
      </c>
      <c r="AD41" s="101">
        <v>2023</v>
      </c>
      <c r="AE41" s="101">
        <v>2024</v>
      </c>
      <c r="AF41" s="101">
        <v>2025</v>
      </c>
      <c r="AG41" s="101">
        <v>2026</v>
      </c>
      <c r="AH41" s="102"/>
      <c r="AI41" s="102"/>
      <c r="AJ41" s="103"/>
      <c r="AK41" s="101">
        <v>2018</v>
      </c>
      <c r="AL41" s="101">
        <v>2019</v>
      </c>
      <c r="AM41" s="101">
        <v>2020</v>
      </c>
      <c r="AN41" s="101">
        <v>2021</v>
      </c>
      <c r="AO41" s="101">
        <v>2022</v>
      </c>
      <c r="AP41" s="101">
        <v>2023</v>
      </c>
      <c r="AQ41" s="101">
        <v>2024</v>
      </c>
      <c r="AR41" s="101">
        <v>2025</v>
      </c>
      <c r="AS41" s="101">
        <v>2026</v>
      </c>
    </row>
    <row r="42" spans="2:56" x14ac:dyDescent="0.2">
      <c r="B42" s="103"/>
      <c r="C42" s="110">
        <f t="shared" ref="C42:I42" si="4">MAX(C15:C38)</f>
        <v>0.98</v>
      </c>
      <c r="D42" s="110">
        <f t="shared" si="4"/>
        <v>1.35</v>
      </c>
      <c r="E42" s="110">
        <f t="shared" si="4"/>
        <v>1.81</v>
      </c>
      <c r="F42" s="110">
        <f t="shared" si="4"/>
        <v>2.2200000000000002</v>
      </c>
      <c r="G42" s="110">
        <f t="shared" si="4"/>
        <v>2.56</v>
      </c>
      <c r="H42" s="110">
        <f t="shared" si="4"/>
        <v>2.88</v>
      </c>
      <c r="I42" s="110">
        <f t="shared" si="4"/>
        <v>3.21</v>
      </c>
      <c r="J42" s="107"/>
      <c r="K42" s="107"/>
      <c r="L42" s="111"/>
      <c r="M42" s="110">
        <f t="shared" ref="M42:U42" si="5">MAX(M15:M38)</f>
        <v>1.36</v>
      </c>
      <c r="N42" s="110">
        <f t="shared" si="5"/>
        <v>1.69</v>
      </c>
      <c r="O42" s="110">
        <f t="shared" si="5"/>
        <v>1.98</v>
      </c>
      <c r="P42" s="110">
        <f t="shared" si="5"/>
        <v>2.35</v>
      </c>
      <c r="Q42" s="110">
        <f t="shared" si="5"/>
        <v>2.81</v>
      </c>
      <c r="R42" s="110">
        <f t="shared" si="5"/>
        <v>3.22</v>
      </c>
      <c r="S42" s="110">
        <f t="shared" si="5"/>
        <v>3.56</v>
      </c>
      <c r="T42" s="110">
        <f t="shared" si="5"/>
        <v>3.88</v>
      </c>
      <c r="U42" s="110">
        <f t="shared" si="5"/>
        <v>4.21</v>
      </c>
      <c r="V42" s="111"/>
      <c r="W42" s="107"/>
      <c r="X42" s="111"/>
      <c r="Y42" s="110">
        <f t="shared" ref="Y42:AG42" si="6">MAX(Y15:Y38)</f>
        <v>0.66</v>
      </c>
      <c r="Z42" s="110">
        <f t="shared" si="6"/>
        <v>0.96</v>
      </c>
      <c r="AA42" s="110">
        <f t="shared" si="6"/>
        <v>1.1200000000000001</v>
      </c>
      <c r="AB42" s="110">
        <f t="shared" si="6"/>
        <v>1.0900000000000001</v>
      </c>
      <c r="AC42" s="110">
        <f t="shared" si="6"/>
        <v>1.53</v>
      </c>
      <c r="AD42" s="110">
        <f t="shared" si="6"/>
        <v>1.86</v>
      </c>
      <c r="AE42" s="110">
        <f t="shared" si="6"/>
        <v>2.27</v>
      </c>
      <c r="AF42" s="110">
        <f t="shared" si="6"/>
        <v>2.52</v>
      </c>
      <c r="AG42" s="110">
        <f t="shared" si="6"/>
        <v>2.74</v>
      </c>
      <c r="AH42" s="107"/>
      <c r="AI42" s="107"/>
      <c r="AJ42" s="111"/>
      <c r="AK42" s="110">
        <f t="shared" ref="AK42:AS42" si="7">MAX(AK15:AK38)</f>
        <v>0.68</v>
      </c>
      <c r="AL42" s="110">
        <f t="shared" si="7"/>
        <v>0.72</v>
      </c>
      <c r="AM42" s="110">
        <f t="shared" si="7"/>
        <v>0.76</v>
      </c>
      <c r="AN42" s="110">
        <f t="shared" si="7"/>
        <v>0.8</v>
      </c>
      <c r="AO42" s="110">
        <f t="shared" si="7"/>
        <v>0.85</v>
      </c>
      <c r="AP42" s="110">
        <f t="shared" si="7"/>
        <v>0.87</v>
      </c>
      <c r="AQ42" s="110">
        <f t="shared" si="7"/>
        <v>0.85</v>
      </c>
      <c r="AR42" s="110">
        <f t="shared" si="7"/>
        <v>0.8</v>
      </c>
      <c r="AS42" s="110">
        <f t="shared" si="7"/>
        <v>0.75</v>
      </c>
    </row>
    <row r="43" spans="2:56" x14ac:dyDescent="0.2">
      <c r="B43" s="8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row>
    <row r="44" spans="2:56" hidden="1" x14ac:dyDescent="0.2">
      <c r="B44" s="74"/>
    </row>
    <row r="45" spans="2:56" hidden="1" x14ac:dyDescent="0.2">
      <c r="B45" s="74"/>
    </row>
    <row r="46" spans="2:56" hidden="1" x14ac:dyDescent="0.2">
      <c r="B46" s="74"/>
    </row>
    <row r="47" spans="2:56" hidden="1" x14ac:dyDescent="0.2">
      <c r="B47" s="74"/>
    </row>
    <row r="48" spans="2:56" hidden="1" x14ac:dyDescent="0.2">
      <c r="B48" s="74"/>
    </row>
    <row r="49" spans="2:2" hidden="1" x14ac:dyDescent="0.2">
      <c r="B49" s="74"/>
    </row>
    <row r="50" spans="2:2" hidden="1" x14ac:dyDescent="0.2">
      <c r="B50" s="74"/>
    </row>
    <row r="51" spans="2:2" hidden="1" x14ac:dyDescent="0.2">
      <c r="B51" s="74"/>
    </row>
    <row r="52" spans="2:2" hidden="1" x14ac:dyDescent="0.2">
      <c r="B52" s="74"/>
    </row>
    <row r="53" spans="2:2" hidden="1" x14ac:dyDescent="0.2">
      <c r="B53" s="74"/>
    </row>
    <row r="54" spans="2:2" hidden="1" x14ac:dyDescent="0.2">
      <c r="B54" s="74"/>
    </row>
    <row r="55" spans="2:2" hidden="1" x14ac:dyDescent="0.2">
      <c r="B55" s="74"/>
    </row>
    <row r="56" spans="2:2" hidden="1" x14ac:dyDescent="0.2"/>
    <row r="57" spans="2:2" hidden="1" x14ac:dyDescent="0.2"/>
    <row r="58" spans="2:2" hidden="1" x14ac:dyDescent="0.2"/>
    <row r="59" spans="2:2" hidden="1" x14ac:dyDescent="0.2"/>
    <row r="60" spans="2:2" hidden="1" x14ac:dyDescent="0.2"/>
    <row r="61" spans="2:2" hidden="1" x14ac:dyDescent="0.2"/>
    <row r="62" spans="2:2" hidden="1"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sheetData>
  <sheetProtection algorithmName="SHA-512" hashValue="wUkbMvR/pv5lUyLUUMf1KKJKJA9AU2khvrG6LjA34SF+hMRYqwJv3OR/ZF8hu3K6fi1tiYf3XPt7rg/NBWWVxg==" saltValue="FNCA+NNfEOtBBuzp4Ct1XA==" spinCount="100000" sheet="1" objects="1" scenarios="1" selectLockedCells="1"/>
  <mergeCells count="16">
    <mergeCell ref="B1:O1"/>
    <mergeCell ref="AJ12:AS12"/>
    <mergeCell ref="AL40:AS40"/>
    <mergeCell ref="B3:AS3"/>
    <mergeCell ref="B5:AS5"/>
    <mergeCell ref="B6:AS6"/>
    <mergeCell ref="B7:AS7"/>
    <mergeCell ref="B8:AS8"/>
    <mergeCell ref="B9:AS9"/>
    <mergeCell ref="B10:AS10"/>
    <mergeCell ref="X12:AG12"/>
    <mergeCell ref="Z40:AG40"/>
    <mergeCell ref="B12:I12"/>
    <mergeCell ref="C40:I40"/>
    <mergeCell ref="L12:U12"/>
    <mergeCell ref="N40:U40"/>
  </mergeCells>
  <conditionalFormatting sqref="M15:V38">
    <cfRule type="colorScale" priority="54">
      <colorScale>
        <cfvo type="min"/>
        <cfvo type="percentile" val="50"/>
        <cfvo type="max"/>
        <color rgb="FF5A8AC6"/>
        <color rgb="FFFCFCFF"/>
        <color rgb="FFF8696B"/>
      </colorScale>
    </cfRule>
  </conditionalFormatting>
  <conditionalFormatting sqref="M15:M38">
    <cfRule type="colorScale" priority="55">
      <colorScale>
        <cfvo type="min"/>
        <cfvo type="percentile" val="50"/>
        <cfvo type="max"/>
        <color rgb="FF5A8AC6"/>
        <color rgb="FFFCFCFF"/>
        <color rgb="FFF8696B"/>
      </colorScale>
    </cfRule>
  </conditionalFormatting>
  <conditionalFormatting sqref="Z15:AG38">
    <cfRule type="colorScale" priority="56">
      <colorScale>
        <cfvo type="min"/>
        <cfvo type="percentile" val="50"/>
        <cfvo type="max"/>
        <color rgb="FF5A8AC6"/>
        <color rgb="FFFCFCFF"/>
        <color rgb="FFF8696B"/>
      </colorScale>
    </cfRule>
  </conditionalFormatting>
  <conditionalFormatting sqref="Y15:Y38">
    <cfRule type="colorScale" priority="57">
      <colorScale>
        <cfvo type="min"/>
        <cfvo type="percentile" val="50"/>
        <cfvo type="max"/>
        <color rgb="FF5A8AC6"/>
        <color rgb="FFFCFCFF"/>
        <color rgb="FFF8696B"/>
      </colorScale>
    </cfRule>
  </conditionalFormatting>
  <conditionalFormatting sqref="Y15:AG38">
    <cfRule type="colorScale" priority="4">
      <colorScale>
        <cfvo type="min"/>
        <cfvo type="percentile" val="50"/>
        <cfvo type="max"/>
        <color rgb="FF5A8AC6"/>
        <color rgb="FFFCFCFF"/>
        <color rgb="FFF8696B"/>
      </colorScale>
    </cfRule>
  </conditionalFormatting>
  <conditionalFormatting sqref="AL15:AS38">
    <cfRule type="colorScale" priority="6">
      <colorScale>
        <cfvo type="min"/>
        <cfvo type="percentile" val="50"/>
        <cfvo type="max"/>
        <color rgb="FF5A8AC6"/>
        <color rgb="FFFCFCFF"/>
        <color rgb="FFF8696B"/>
      </colorScale>
    </cfRule>
  </conditionalFormatting>
  <conditionalFormatting sqref="AK15:AK38">
    <cfRule type="colorScale" priority="7">
      <colorScale>
        <cfvo type="min"/>
        <cfvo type="percentile" val="50"/>
        <cfvo type="max"/>
        <color rgb="FF5A8AC6"/>
        <color rgb="FFFCFCFF"/>
        <color rgb="FFF8696B"/>
      </colorScale>
    </cfRule>
  </conditionalFormatting>
  <conditionalFormatting sqref="AK15:AS38">
    <cfRule type="colorScale" priority="2">
      <colorScale>
        <cfvo type="min"/>
        <cfvo type="percentile" val="50"/>
        <cfvo type="max"/>
        <color rgb="FF5A8AC6"/>
        <color rgb="FFFCFCFF"/>
        <color rgb="FFF8696B"/>
      </colorScale>
    </cfRule>
  </conditionalFormatting>
  <conditionalFormatting sqref="C15:I38">
    <cfRule type="colorScale" priority="59">
      <colorScale>
        <cfvo type="min"/>
        <cfvo type="percentile" val="50"/>
        <cfvo type="max"/>
        <color rgb="FF5A8AC6"/>
        <color rgb="FFFCFCFF"/>
        <color rgb="FFF8696B"/>
      </colorScale>
    </cfRule>
  </conditionalFormatting>
  <conditionalFormatting sqref="M15:U38">
    <cfRule type="colorScale" priority="1">
      <colorScale>
        <cfvo type="min"/>
        <cfvo type="percentile" val="50"/>
        <cfvo type="max"/>
        <color rgb="FF5A8AC6"/>
        <color rgb="FFFCFCFF"/>
        <color rgb="FFF8696B"/>
      </colorScale>
    </cfRule>
  </conditionalFormatting>
  <pageMargins left="0.7" right="0.7" top="0.75" bottom="0.75" header="0.3" footer="0.3"/>
  <pageSetup orientation="portrait" r:id="rId1"/>
  <ignoredErrors>
    <ignoredError sqref="C42:J42 W42:AG42 M42:U42"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236"/>
  <sheetViews>
    <sheetView showGridLines="0" zoomScaleNormal="100" zoomScaleSheetLayoutView="85" workbookViewId="0">
      <selection activeCell="E8" sqref="E8:I8"/>
    </sheetView>
  </sheetViews>
  <sheetFormatPr defaultColWidth="0" defaultRowHeight="14.25" zeroHeight="1" x14ac:dyDescent="0.2"/>
  <cols>
    <col min="1" max="1" width="4.5703125" style="9" customWidth="1"/>
    <col min="2" max="2" width="15.140625" style="9" customWidth="1"/>
    <col min="3" max="3" width="21.7109375" style="9" customWidth="1"/>
    <col min="4" max="4" width="18.5703125" style="9" bestFit="1" customWidth="1"/>
    <col min="5" max="5" width="16" style="9" customWidth="1"/>
    <col min="6" max="6" width="17.5703125" style="9" hidden="1" customWidth="1"/>
    <col min="7" max="7" width="17.7109375" style="9" hidden="1" customWidth="1"/>
    <col min="8" max="8" width="9.85546875" style="9" bestFit="1" customWidth="1"/>
    <col min="9" max="9" width="32.85546875" style="9" customWidth="1"/>
    <col min="10" max="10" width="4.7109375" style="9" customWidth="1"/>
    <col min="11" max="11" width="23.42578125" style="9" hidden="1" customWidth="1"/>
    <col min="12" max="12" width="23.85546875" style="9" hidden="1" customWidth="1"/>
    <col min="13" max="14" width="16.42578125" style="9" hidden="1" customWidth="1"/>
    <col min="15" max="24" width="9.140625" style="9" hidden="1" customWidth="1"/>
    <col min="25" max="25" width="20" style="9" hidden="1" customWidth="1"/>
    <col min="26" max="26" width="21.140625" style="9" hidden="1" customWidth="1"/>
    <col min="27" max="27" width="23.42578125" style="9" hidden="1" customWidth="1"/>
    <col min="28" max="28" width="23.85546875" style="9" hidden="1" customWidth="1"/>
    <col min="29" max="30" width="16.42578125" style="9" hidden="1" customWidth="1"/>
    <col min="31" max="16384" width="9.140625" style="9" hidden="1"/>
  </cols>
  <sheetData>
    <row r="1" spans="2:9" s="53" customFormat="1" ht="99.95" customHeight="1" x14ac:dyDescent="0.4">
      <c r="B1" s="126" t="str">
        <f>'1. Instructions'!$B$1</f>
        <v>DRP Demo C Offer Form</v>
      </c>
      <c r="C1" s="126"/>
      <c r="D1" s="126"/>
      <c r="E1" s="126"/>
      <c r="F1" s="126"/>
      <c r="G1" s="52"/>
    </row>
    <row r="2" spans="2:9" s="53" customFormat="1" x14ac:dyDescent="0.2"/>
    <row r="3" spans="2:9" s="53" customFormat="1" ht="15" x14ac:dyDescent="0.2">
      <c r="B3" s="54" t="s">
        <v>3</v>
      </c>
      <c r="C3" s="55"/>
      <c r="D3" s="55"/>
      <c r="E3" s="55"/>
      <c r="F3" s="55"/>
    </row>
    <row r="4" spans="2:9" s="53" customFormat="1" x14ac:dyDescent="0.2"/>
    <row r="5" spans="2:9" s="53" customFormat="1" ht="18" x14ac:dyDescent="0.2">
      <c r="B5" s="129" t="s">
        <v>504</v>
      </c>
      <c r="C5" s="129"/>
      <c r="D5" s="129"/>
      <c r="E5" s="129"/>
      <c r="F5" s="129"/>
      <c r="G5" s="129"/>
      <c r="H5" s="129"/>
      <c r="I5" s="129"/>
    </row>
    <row r="6" spans="2:9" s="53" customFormat="1" ht="15" customHeight="1" x14ac:dyDescent="0.2"/>
    <row r="7" spans="2:9" s="53" customFormat="1" x14ac:dyDescent="0.2"/>
    <row r="8" spans="2:9" s="53" customFormat="1" ht="60" customHeight="1" x14ac:dyDescent="0.2">
      <c r="B8" s="131" t="s">
        <v>492</v>
      </c>
      <c r="C8" s="131"/>
      <c r="D8" s="131"/>
      <c r="E8" s="130"/>
      <c r="F8" s="130"/>
      <c r="G8" s="130"/>
      <c r="H8" s="130"/>
      <c r="I8" s="130"/>
    </row>
    <row r="9" spans="2:9" s="53" customFormat="1" ht="30" customHeight="1" x14ac:dyDescent="0.2">
      <c r="B9" s="131" t="s">
        <v>500</v>
      </c>
      <c r="C9" s="131"/>
      <c r="D9" s="131"/>
      <c r="E9" s="130"/>
      <c r="F9" s="130"/>
      <c r="G9" s="130"/>
      <c r="H9" s="130"/>
      <c r="I9" s="130"/>
    </row>
    <row r="10" spans="2:9" s="53" customFormat="1" x14ac:dyDescent="0.2">
      <c r="B10" s="133" t="s">
        <v>503</v>
      </c>
      <c r="C10" s="133"/>
      <c r="D10" s="133"/>
      <c r="E10" s="132" t="e">
        <f>XNPV(7.55%, $G$15:$G$135, $F$15:$F$135)</f>
        <v>#NUM!</v>
      </c>
      <c r="F10" s="132"/>
      <c r="G10" s="132"/>
      <c r="H10" s="132"/>
      <c r="I10" s="132"/>
    </row>
    <row r="11" spans="2:9" s="53" customFormat="1" x14ac:dyDescent="0.2"/>
    <row r="12" spans="2:9" s="53" customFormat="1" x14ac:dyDescent="0.2">
      <c r="B12" s="128"/>
      <c r="C12" s="128"/>
      <c r="D12" s="128"/>
    </row>
    <row r="13" spans="2:9" s="53" customFormat="1" ht="51" customHeight="1" x14ac:dyDescent="0.2">
      <c r="B13" s="127" t="s">
        <v>488</v>
      </c>
      <c r="C13" s="124" t="s">
        <v>138</v>
      </c>
      <c r="D13" s="124" t="s">
        <v>499</v>
      </c>
      <c r="E13" s="124" t="s">
        <v>487</v>
      </c>
      <c r="F13" s="125" t="s">
        <v>502</v>
      </c>
      <c r="G13" s="124" t="s">
        <v>501</v>
      </c>
    </row>
    <row r="14" spans="2:9" s="53" customFormat="1" ht="16.5" customHeight="1" x14ac:dyDescent="0.2">
      <c r="B14" s="127"/>
      <c r="C14" s="124"/>
      <c r="D14" s="124"/>
      <c r="E14" s="124"/>
      <c r="F14" s="125"/>
      <c r="G14" s="124" t="s">
        <v>501</v>
      </c>
    </row>
    <row r="15" spans="2:9" s="53" customFormat="1" ht="16.5" hidden="1" customHeight="1" x14ac:dyDescent="0.2">
      <c r="B15" s="56">
        <v>0</v>
      </c>
      <c r="D15" s="57"/>
      <c r="E15" s="58"/>
      <c r="F15" s="59">
        <v>43100</v>
      </c>
      <c r="G15" s="60">
        <v>0</v>
      </c>
    </row>
    <row r="16" spans="2:9" s="53" customFormat="1" x14ac:dyDescent="0.2">
      <c r="B16" s="61">
        <v>1</v>
      </c>
      <c r="C16" s="59" t="str">
        <f>IF(ISBLANK('7. Schedule'!C29), "", EOMONTH('7. Schedule'!C29,0)+1)</f>
        <v/>
      </c>
      <c r="D16" s="59" t="str">
        <f>IF(ISNUMBER(C16),EOMONTH(C16, 0) + TIME(23,59,59),"")</f>
        <v/>
      </c>
      <c r="E16" s="62"/>
      <c r="F16" s="63" t="str">
        <f>C16</f>
        <v/>
      </c>
      <c r="G16" s="60">
        <f t="shared" ref="G16:G47" si="0">IF(ISBLANK(E16), 0, E16)</f>
        <v>0</v>
      </c>
    </row>
    <row r="17" spans="2:7" s="53" customFormat="1" x14ac:dyDescent="0.2">
      <c r="B17" s="61" t="str">
        <f t="shared" ref="B17:B23" si="1">IF(E17&gt;0,B16+1, "")</f>
        <v/>
      </c>
      <c r="C17" s="59" t="str">
        <f>IF(E17&gt;0,D16+TIME(0,0,1),"")</f>
        <v/>
      </c>
      <c r="D17" s="59" t="str">
        <f t="shared" ref="D17:D135" si="2">IF(ISNUMBER(C17),EOMONTH(C17, 0) + TIME(23,59,59),"")</f>
        <v/>
      </c>
      <c r="E17" s="62"/>
      <c r="F17" s="63" t="e">
        <f t="shared" ref="F17:F23" si="3">IF(C17="", EDATE(F16, 1), C17)</f>
        <v>#VALUE!</v>
      </c>
      <c r="G17" s="60">
        <f t="shared" si="0"/>
        <v>0</v>
      </c>
    </row>
    <row r="18" spans="2:7" s="53" customFormat="1" x14ac:dyDescent="0.2">
      <c r="B18" s="61" t="str">
        <f t="shared" si="1"/>
        <v/>
      </c>
      <c r="C18" s="59" t="str">
        <f t="shared" ref="C18:C72" si="4">IF(E18&gt;0,D17+TIME(0,0,1),"")</f>
        <v/>
      </c>
      <c r="D18" s="59" t="str">
        <f t="shared" si="2"/>
        <v/>
      </c>
      <c r="E18" s="62"/>
      <c r="F18" s="63" t="e">
        <f t="shared" si="3"/>
        <v>#VALUE!</v>
      </c>
      <c r="G18" s="60">
        <f t="shared" si="0"/>
        <v>0</v>
      </c>
    </row>
    <row r="19" spans="2:7" s="53" customFormat="1" x14ac:dyDescent="0.2">
      <c r="B19" s="61" t="str">
        <f t="shared" si="1"/>
        <v/>
      </c>
      <c r="C19" s="59" t="str">
        <f t="shared" si="4"/>
        <v/>
      </c>
      <c r="D19" s="59" t="str">
        <f t="shared" si="2"/>
        <v/>
      </c>
      <c r="E19" s="62"/>
      <c r="F19" s="63" t="e">
        <f t="shared" si="3"/>
        <v>#VALUE!</v>
      </c>
      <c r="G19" s="60">
        <f t="shared" si="0"/>
        <v>0</v>
      </c>
    </row>
    <row r="20" spans="2:7" s="53" customFormat="1" x14ac:dyDescent="0.2">
      <c r="B20" s="61" t="str">
        <f t="shared" si="1"/>
        <v/>
      </c>
      <c r="C20" s="59" t="str">
        <f t="shared" si="4"/>
        <v/>
      </c>
      <c r="D20" s="59" t="str">
        <f t="shared" si="2"/>
        <v/>
      </c>
      <c r="E20" s="62"/>
      <c r="F20" s="63" t="e">
        <f t="shared" si="3"/>
        <v>#VALUE!</v>
      </c>
      <c r="G20" s="60">
        <f t="shared" si="0"/>
        <v>0</v>
      </c>
    </row>
    <row r="21" spans="2:7" s="53" customFormat="1" x14ac:dyDescent="0.2">
      <c r="B21" s="61" t="str">
        <f t="shared" si="1"/>
        <v/>
      </c>
      <c r="C21" s="59" t="str">
        <f t="shared" si="4"/>
        <v/>
      </c>
      <c r="D21" s="59" t="str">
        <f t="shared" si="2"/>
        <v/>
      </c>
      <c r="E21" s="62"/>
      <c r="F21" s="63" t="e">
        <f t="shared" si="3"/>
        <v>#VALUE!</v>
      </c>
      <c r="G21" s="60">
        <f t="shared" si="0"/>
        <v>0</v>
      </c>
    </row>
    <row r="22" spans="2:7" s="53" customFormat="1" x14ac:dyDescent="0.2">
      <c r="B22" s="61" t="str">
        <f t="shared" si="1"/>
        <v/>
      </c>
      <c r="C22" s="59" t="str">
        <f t="shared" si="4"/>
        <v/>
      </c>
      <c r="D22" s="59" t="str">
        <f t="shared" si="2"/>
        <v/>
      </c>
      <c r="E22" s="62"/>
      <c r="F22" s="63" t="e">
        <f t="shared" si="3"/>
        <v>#VALUE!</v>
      </c>
      <c r="G22" s="60">
        <f t="shared" si="0"/>
        <v>0</v>
      </c>
    </row>
    <row r="23" spans="2:7" s="53" customFormat="1" x14ac:dyDescent="0.2">
      <c r="B23" s="61" t="str">
        <f t="shared" si="1"/>
        <v/>
      </c>
      <c r="C23" s="59" t="str">
        <f t="shared" si="4"/>
        <v/>
      </c>
      <c r="D23" s="59" t="str">
        <f t="shared" si="2"/>
        <v/>
      </c>
      <c r="E23" s="62"/>
      <c r="F23" s="63" t="e">
        <f t="shared" si="3"/>
        <v>#VALUE!</v>
      </c>
      <c r="G23" s="60">
        <f t="shared" si="0"/>
        <v>0</v>
      </c>
    </row>
    <row r="24" spans="2:7" s="53" customFormat="1" x14ac:dyDescent="0.2">
      <c r="B24" s="61" t="str">
        <f>IF(E24&gt;0,B23+1, "")</f>
        <v/>
      </c>
      <c r="C24" s="59" t="str">
        <f t="shared" si="4"/>
        <v/>
      </c>
      <c r="D24" s="59" t="str">
        <f t="shared" si="2"/>
        <v/>
      </c>
      <c r="E24" s="62"/>
      <c r="F24" s="63" t="e">
        <f>IF(C24="", EDATE(F23, 1), C24)</f>
        <v>#VALUE!</v>
      </c>
      <c r="G24" s="60">
        <f t="shared" si="0"/>
        <v>0</v>
      </c>
    </row>
    <row r="25" spans="2:7" s="53" customFormat="1" x14ac:dyDescent="0.2">
      <c r="B25" s="61" t="str">
        <f t="shared" ref="B25:B88" si="5">IF(E25&gt;0,B24+1, "")</f>
        <v/>
      </c>
      <c r="C25" s="59" t="str">
        <f t="shared" si="4"/>
        <v/>
      </c>
      <c r="D25" s="59" t="str">
        <f t="shared" si="2"/>
        <v/>
      </c>
      <c r="E25" s="62"/>
      <c r="F25" s="63" t="e">
        <f t="shared" ref="F25:F88" si="6">IF(C25="", EDATE(F24, 1), C25)</f>
        <v>#VALUE!</v>
      </c>
      <c r="G25" s="60">
        <f t="shared" si="0"/>
        <v>0</v>
      </c>
    </row>
    <row r="26" spans="2:7" s="53" customFormat="1" x14ac:dyDescent="0.2">
      <c r="B26" s="61" t="str">
        <f t="shared" si="5"/>
        <v/>
      </c>
      <c r="C26" s="59" t="str">
        <f t="shared" si="4"/>
        <v/>
      </c>
      <c r="D26" s="59" t="str">
        <f t="shared" si="2"/>
        <v/>
      </c>
      <c r="E26" s="62"/>
      <c r="F26" s="63" t="e">
        <f t="shared" si="6"/>
        <v>#VALUE!</v>
      </c>
      <c r="G26" s="60">
        <f t="shared" si="0"/>
        <v>0</v>
      </c>
    </row>
    <row r="27" spans="2:7" s="53" customFormat="1" x14ac:dyDescent="0.2">
      <c r="B27" s="61" t="str">
        <f t="shared" si="5"/>
        <v/>
      </c>
      <c r="C27" s="59" t="str">
        <f t="shared" si="4"/>
        <v/>
      </c>
      <c r="D27" s="59" t="str">
        <f t="shared" si="2"/>
        <v/>
      </c>
      <c r="E27" s="62"/>
      <c r="F27" s="63" t="e">
        <f t="shared" si="6"/>
        <v>#VALUE!</v>
      </c>
      <c r="G27" s="60">
        <f t="shared" si="0"/>
        <v>0</v>
      </c>
    </row>
    <row r="28" spans="2:7" s="53" customFormat="1" x14ac:dyDescent="0.2">
      <c r="B28" s="61" t="str">
        <f t="shared" si="5"/>
        <v/>
      </c>
      <c r="C28" s="59" t="str">
        <f t="shared" si="4"/>
        <v/>
      </c>
      <c r="D28" s="59" t="str">
        <f t="shared" si="2"/>
        <v/>
      </c>
      <c r="E28" s="62"/>
      <c r="F28" s="63" t="e">
        <f t="shared" si="6"/>
        <v>#VALUE!</v>
      </c>
      <c r="G28" s="60">
        <f t="shared" si="0"/>
        <v>0</v>
      </c>
    </row>
    <row r="29" spans="2:7" s="53" customFormat="1" x14ac:dyDescent="0.2">
      <c r="B29" s="61" t="str">
        <f t="shared" si="5"/>
        <v/>
      </c>
      <c r="C29" s="59" t="str">
        <f t="shared" si="4"/>
        <v/>
      </c>
      <c r="D29" s="59" t="str">
        <f t="shared" si="2"/>
        <v/>
      </c>
      <c r="E29" s="62"/>
      <c r="F29" s="63" t="e">
        <f t="shared" si="6"/>
        <v>#VALUE!</v>
      </c>
      <c r="G29" s="60">
        <f t="shared" si="0"/>
        <v>0</v>
      </c>
    </row>
    <row r="30" spans="2:7" s="53" customFormat="1" x14ac:dyDescent="0.2">
      <c r="B30" s="61" t="str">
        <f t="shared" si="5"/>
        <v/>
      </c>
      <c r="C30" s="59" t="str">
        <f t="shared" si="4"/>
        <v/>
      </c>
      <c r="D30" s="59" t="str">
        <f t="shared" si="2"/>
        <v/>
      </c>
      <c r="E30" s="62"/>
      <c r="F30" s="63" t="e">
        <f t="shared" si="6"/>
        <v>#VALUE!</v>
      </c>
      <c r="G30" s="60">
        <f t="shared" si="0"/>
        <v>0</v>
      </c>
    </row>
    <row r="31" spans="2:7" s="53" customFormat="1" x14ac:dyDescent="0.2">
      <c r="B31" s="61" t="str">
        <f t="shared" si="5"/>
        <v/>
      </c>
      <c r="C31" s="59" t="str">
        <f t="shared" si="4"/>
        <v/>
      </c>
      <c r="D31" s="59" t="str">
        <f t="shared" si="2"/>
        <v/>
      </c>
      <c r="E31" s="62"/>
      <c r="F31" s="63" t="e">
        <f t="shared" si="6"/>
        <v>#VALUE!</v>
      </c>
      <c r="G31" s="60">
        <f t="shared" si="0"/>
        <v>0</v>
      </c>
    </row>
    <row r="32" spans="2:7" s="53" customFormat="1" x14ac:dyDescent="0.2">
      <c r="B32" s="61" t="str">
        <f t="shared" si="5"/>
        <v/>
      </c>
      <c r="C32" s="59" t="str">
        <f t="shared" si="4"/>
        <v/>
      </c>
      <c r="D32" s="59" t="str">
        <f t="shared" si="2"/>
        <v/>
      </c>
      <c r="E32" s="62"/>
      <c r="F32" s="63" t="e">
        <f t="shared" si="6"/>
        <v>#VALUE!</v>
      </c>
      <c r="G32" s="60">
        <f t="shared" si="0"/>
        <v>0</v>
      </c>
    </row>
    <row r="33" spans="2:7" s="53" customFormat="1" x14ac:dyDescent="0.2">
      <c r="B33" s="61" t="str">
        <f t="shared" si="5"/>
        <v/>
      </c>
      <c r="C33" s="59" t="str">
        <f t="shared" si="4"/>
        <v/>
      </c>
      <c r="D33" s="59" t="str">
        <f t="shared" si="2"/>
        <v/>
      </c>
      <c r="E33" s="62"/>
      <c r="F33" s="63" t="e">
        <f t="shared" si="6"/>
        <v>#VALUE!</v>
      </c>
      <c r="G33" s="60">
        <f t="shared" si="0"/>
        <v>0</v>
      </c>
    </row>
    <row r="34" spans="2:7" s="53" customFormat="1" x14ac:dyDescent="0.2">
      <c r="B34" s="61" t="str">
        <f t="shared" si="5"/>
        <v/>
      </c>
      <c r="C34" s="59" t="str">
        <f t="shared" si="4"/>
        <v/>
      </c>
      <c r="D34" s="59" t="str">
        <f t="shared" si="2"/>
        <v/>
      </c>
      <c r="E34" s="62"/>
      <c r="F34" s="63" t="e">
        <f t="shared" si="6"/>
        <v>#VALUE!</v>
      </c>
      <c r="G34" s="60">
        <f t="shared" si="0"/>
        <v>0</v>
      </c>
    </row>
    <row r="35" spans="2:7" s="53" customFormat="1" x14ac:dyDescent="0.2">
      <c r="B35" s="61" t="str">
        <f t="shared" si="5"/>
        <v/>
      </c>
      <c r="C35" s="59" t="str">
        <f t="shared" si="4"/>
        <v/>
      </c>
      <c r="D35" s="59" t="str">
        <f t="shared" si="2"/>
        <v/>
      </c>
      <c r="E35" s="62"/>
      <c r="F35" s="63" t="e">
        <f t="shared" si="6"/>
        <v>#VALUE!</v>
      </c>
      <c r="G35" s="60">
        <f t="shared" si="0"/>
        <v>0</v>
      </c>
    </row>
    <row r="36" spans="2:7" s="53" customFormat="1" x14ac:dyDescent="0.2">
      <c r="B36" s="61" t="str">
        <f t="shared" si="5"/>
        <v/>
      </c>
      <c r="C36" s="59" t="str">
        <f t="shared" si="4"/>
        <v/>
      </c>
      <c r="D36" s="59" t="str">
        <f t="shared" si="2"/>
        <v/>
      </c>
      <c r="E36" s="62"/>
      <c r="F36" s="63" t="e">
        <f t="shared" si="6"/>
        <v>#VALUE!</v>
      </c>
      <c r="G36" s="60">
        <f t="shared" si="0"/>
        <v>0</v>
      </c>
    </row>
    <row r="37" spans="2:7" s="53" customFormat="1" x14ac:dyDescent="0.2">
      <c r="B37" s="61" t="str">
        <f t="shared" si="5"/>
        <v/>
      </c>
      <c r="C37" s="59" t="str">
        <f t="shared" si="4"/>
        <v/>
      </c>
      <c r="D37" s="59" t="str">
        <f t="shared" si="2"/>
        <v/>
      </c>
      <c r="E37" s="62"/>
      <c r="F37" s="63" t="e">
        <f t="shared" si="6"/>
        <v>#VALUE!</v>
      </c>
      <c r="G37" s="60">
        <f t="shared" si="0"/>
        <v>0</v>
      </c>
    </row>
    <row r="38" spans="2:7" s="53" customFormat="1" x14ac:dyDescent="0.2">
      <c r="B38" s="61" t="str">
        <f t="shared" si="5"/>
        <v/>
      </c>
      <c r="C38" s="59" t="str">
        <f t="shared" si="4"/>
        <v/>
      </c>
      <c r="D38" s="59" t="str">
        <f t="shared" si="2"/>
        <v/>
      </c>
      <c r="E38" s="62"/>
      <c r="F38" s="63" t="e">
        <f t="shared" si="6"/>
        <v>#VALUE!</v>
      </c>
      <c r="G38" s="60">
        <f t="shared" si="0"/>
        <v>0</v>
      </c>
    </row>
    <row r="39" spans="2:7" s="53" customFormat="1" x14ac:dyDescent="0.2">
      <c r="B39" s="61" t="str">
        <f t="shared" si="5"/>
        <v/>
      </c>
      <c r="C39" s="59" t="str">
        <f t="shared" si="4"/>
        <v/>
      </c>
      <c r="D39" s="59" t="str">
        <f t="shared" si="2"/>
        <v/>
      </c>
      <c r="E39" s="62"/>
      <c r="F39" s="63" t="e">
        <f t="shared" si="6"/>
        <v>#VALUE!</v>
      </c>
      <c r="G39" s="60">
        <f t="shared" si="0"/>
        <v>0</v>
      </c>
    </row>
    <row r="40" spans="2:7" s="53" customFormat="1" x14ac:dyDescent="0.2">
      <c r="B40" s="61" t="str">
        <f t="shared" si="5"/>
        <v/>
      </c>
      <c r="C40" s="59" t="str">
        <f t="shared" si="4"/>
        <v/>
      </c>
      <c r="D40" s="59" t="str">
        <f t="shared" si="2"/>
        <v/>
      </c>
      <c r="E40" s="62"/>
      <c r="F40" s="63" t="e">
        <f t="shared" si="6"/>
        <v>#VALUE!</v>
      </c>
      <c r="G40" s="60">
        <f t="shared" si="0"/>
        <v>0</v>
      </c>
    </row>
    <row r="41" spans="2:7" s="53" customFormat="1" x14ac:dyDescent="0.2">
      <c r="B41" s="61" t="str">
        <f t="shared" si="5"/>
        <v/>
      </c>
      <c r="C41" s="59" t="str">
        <f t="shared" si="4"/>
        <v/>
      </c>
      <c r="D41" s="59" t="str">
        <f t="shared" si="2"/>
        <v/>
      </c>
      <c r="E41" s="62"/>
      <c r="F41" s="63" t="e">
        <f t="shared" si="6"/>
        <v>#VALUE!</v>
      </c>
      <c r="G41" s="60">
        <f t="shared" si="0"/>
        <v>0</v>
      </c>
    </row>
    <row r="42" spans="2:7" s="53" customFormat="1" x14ac:dyDescent="0.2">
      <c r="B42" s="61" t="str">
        <f t="shared" si="5"/>
        <v/>
      </c>
      <c r="C42" s="59" t="str">
        <f t="shared" si="4"/>
        <v/>
      </c>
      <c r="D42" s="59" t="str">
        <f t="shared" si="2"/>
        <v/>
      </c>
      <c r="E42" s="62"/>
      <c r="F42" s="63" t="e">
        <f t="shared" si="6"/>
        <v>#VALUE!</v>
      </c>
      <c r="G42" s="60">
        <f t="shared" si="0"/>
        <v>0</v>
      </c>
    </row>
    <row r="43" spans="2:7" s="53" customFormat="1" x14ac:dyDescent="0.2">
      <c r="B43" s="61" t="str">
        <f t="shared" si="5"/>
        <v/>
      </c>
      <c r="C43" s="59" t="str">
        <f t="shared" si="4"/>
        <v/>
      </c>
      <c r="D43" s="59" t="str">
        <f t="shared" si="2"/>
        <v/>
      </c>
      <c r="E43" s="62"/>
      <c r="F43" s="63" t="e">
        <f t="shared" si="6"/>
        <v>#VALUE!</v>
      </c>
      <c r="G43" s="60">
        <f t="shared" si="0"/>
        <v>0</v>
      </c>
    </row>
    <row r="44" spans="2:7" s="53" customFormat="1" x14ac:dyDescent="0.2">
      <c r="B44" s="61" t="str">
        <f t="shared" si="5"/>
        <v/>
      </c>
      <c r="C44" s="59" t="str">
        <f t="shared" si="4"/>
        <v/>
      </c>
      <c r="D44" s="59" t="str">
        <f t="shared" si="2"/>
        <v/>
      </c>
      <c r="E44" s="62"/>
      <c r="F44" s="63" t="e">
        <f t="shared" si="6"/>
        <v>#VALUE!</v>
      </c>
      <c r="G44" s="60">
        <f t="shared" si="0"/>
        <v>0</v>
      </c>
    </row>
    <row r="45" spans="2:7" s="53" customFormat="1" x14ac:dyDescent="0.2">
      <c r="B45" s="61" t="str">
        <f t="shared" si="5"/>
        <v/>
      </c>
      <c r="C45" s="59" t="str">
        <f t="shared" si="4"/>
        <v/>
      </c>
      <c r="D45" s="59" t="str">
        <f t="shared" si="2"/>
        <v/>
      </c>
      <c r="E45" s="62"/>
      <c r="F45" s="63" t="e">
        <f t="shared" si="6"/>
        <v>#VALUE!</v>
      </c>
      <c r="G45" s="60">
        <f t="shared" si="0"/>
        <v>0</v>
      </c>
    </row>
    <row r="46" spans="2:7" s="53" customFormat="1" x14ac:dyDescent="0.2">
      <c r="B46" s="61" t="str">
        <f t="shared" si="5"/>
        <v/>
      </c>
      <c r="C46" s="59" t="str">
        <f t="shared" si="4"/>
        <v/>
      </c>
      <c r="D46" s="59" t="str">
        <f t="shared" si="2"/>
        <v/>
      </c>
      <c r="E46" s="62"/>
      <c r="F46" s="63" t="e">
        <f t="shared" si="6"/>
        <v>#VALUE!</v>
      </c>
      <c r="G46" s="60">
        <f t="shared" si="0"/>
        <v>0</v>
      </c>
    </row>
    <row r="47" spans="2:7" s="53" customFormat="1" x14ac:dyDescent="0.2">
      <c r="B47" s="61" t="str">
        <f t="shared" si="5"/>
        <v/>
      </c>
      <c r="C47" s="59" t="str">
        <f t="shared" si="4"/>
        <v/>
      </c>
      <c r="D47" s="59" t="str">
        <f t="shared" si="2"/>
        <v/>
      </c>
      <c r="E47" s="62"/>
      <c r="F47" s="63" t="e">
        <f t="shared" si="6"/>
        <v>#VALUE!</v>
      </c>
      <c r="G47" s="60">
        <f t="shared" si="0"/>
        <v>0</v>
      </c>
    </row>
    <row r="48" spans="2:7" s="53" customFormat="1" x14ac:dyDescent="0.2">
      <c r="B48" s="61" t="str">
        <f t="shared" si="5"/>
        <v/>
      </c>
      <c r="C48" s="59" t="str">
        <f t="shared" si="4"/>
        <v/>
      </c>
      <c r="D48" s="59" t="str">
        <f t="shared" si="2"/>
        <v/>
      </c>
      <c r="E48" s="62"/>
      <c r="F48" s="63" t="e">
        <f t="shared" si="6"/>
        <v>#VALUE!</v>
      </c>
      <c r="G48" s="60">
        <f t="shared" ref="G48:G79" si="7">IF(ISBLANK(E48), 0, E48)</f>
        <v>0</v>
      </c>
    </row>
    <row r="49" spans="2:7" s="53" customFormat="1" x14ac:dyDescent="0.2">
      <c r="B49" s="61" t="str">
        <f t="shared" si="5"/>
        <v/>
      </c>
      <c r="C49" s="59" t="str">
        <f t="shared" si="4"/>
        <v/>
      </c>
      <c r="D49" s="59" t="str">
        <f t="shared" si="2"/>
        <v/>
      </c>
      <c r="E49" s="62"/>
      <c r="F49" s="63" t="e">
        <f t="shared" si="6"/>
        <v>#VALUE!</v>
      </c>
      <c r="G49" s="60">
        <f t="shared" si="7"/>
        <v>0</v>
      </c>
    </row>
    <row r="50" spans="2:7" s="53" customFormat="1" x14ac:dyDescent="0.2">
      <c r="B50" s="61" t="str">
        <f t="shared" si="5"/>
        <v/>
      </c>
      <c r="C50" s="59" t="str">
        <f t="shared" si="4"/>
        <v/>
      </c>
      <c r="D50" s="59" t="str">
        <f t="shared" si="2"/>
        <v/>
      </c>
      <c r="E50" s="62"/>
      <c r="F50" s="63" t="e">
        <f t="shared" si="6"/>
        <v>#VALUE!</v>
      </c>
      <c r="G50" s="60">
        <f t="shared" si="7"/>
        <v>0</v>
      </c>
    </row>
    <row r="51" spans="2:7" s="53" customFormat="1" x14ac:dyDescent="0.2">
      <c r="B51" s="61" t="str">
        <f t="shared" si="5"/>
        <v/>
      </c>
      <c r="C51" s="59" t="str">
        <f t="shared" si="4"/>
        <v/>
      </c>
      <c r="D51" s="59" t="str">
        <f t="shared" si="2"/>
        <v/>
      </c>
      <c r="E51" s="62"/>
      <c r="F51" s="63" t="e">
        <f t="shared" si="6"/>
        <v>#VALUE!</v>
      </c>
      <c r="G51" s="60">
        <f t="shared" si="7"/>
        <v>0</v>
      </c>
    </row>
    <row r="52" spans="2:7" s="53" customFormat="1" x14ac:dyDescent="0.2">
      <c r="B52" s="61" t="str">
        <f t="shared" si="5"/>
        <v/>
      </c>
      <c r="C52" s="59" t="str">
        <f t="shared" si="4"/>
        <v/>
      </c>
      <c r="D52" s="59" t="str">
        <f t="shared" si="2"/>
        <v/>
      </c>
      <c r="E52" s="62"/>
      <c r="F52" s="63" t="e">
        <f t="shared" si="6"/>
        <v>#VALUE!</v>
      </c>
      <c r="G52" s="60">
        <f t="shared" si="7"/>
        <v>0</v>
      </c>
    </row>
    <row r="53" spans="2:7" s="53" customFormat="1" x14ac:dyDescent="0.2">
      <c r="B53" s="61" t="str">
        <f t="shared" si="5"/>
        <v/>
      </c>
      <c r="C53" s="59" t="str">
        <f t="shared" si="4"/>
        <v/>
      </c>
      <c r="D53" s="59" t="str">
        <f t="shared" si="2"/>
        <v/>
      </c>
      <c r="E53" s="62"/>
      <c r="F53" s="63" t="e">
        <f t="shared" si="6"/>
        <v>#VALUE!</v>
      </c>
      <c r="G53" s="60">
        <f t="shared" si="7"/>
        <v>0</v>
      </c>
    </row>
    <row r="54" spans="2:7" s="53" customFormat="1" x14ac:dyDescent="0.2">
      <c r="B54" s="61" t="str">
        <f t="shared" si="5"/>
        <v/>
      </c>
      <c r="C54" s="59" t="str">
        <f t="shared" si="4"/>
        <v/>
      </c>
      <c r="D54" s="59" t="str">
        <f t="shared" si="2"/>
        <v/>
      </c>
      <c r="E54" s="62"/>
      <c r="F54" s="63" t="e">
        <f t="shared" si="6"/>
        <v>#VALUE!</v>
      </c>
      <c r="G54" s="60">
        <f t="shared" si="7"/>
        <v>0</v>
      </c>
    </row>
    <row r="55" spans="2:7" s="53" customFormat="1" x14ac:dyDescent="0.2">
      <c r="B55" s="61" t="str">
        <f t="shared" si="5"/>
        <v/>
      </c>
      <c r="C55" s="59" t="str">
        <f t="shared" si="4"/>
        <v/>
      </c>
      <c r="D55" s="59" t="str">
        <f t="shared" si="2"/>
        <v/>
      </c>
      <c r="E55" s="62"/>
      <c r="F55" s="63" t="e">
        <f t="shared" si="6"/>
        <v>#VALUE!</v>
      </c>
      <c r="G55" s="60">
        <f t="shared" si="7"/>
        <v>0</v>
      </c>
    </row>
    <row r="56" spans="2:7" s="53" customFormat="1" x14ac:dyDescent="0.2">
      <c r="B56" s="61" t="str">
        <f t="shared" si="5"/>
        <v/>
      </c>
      <c r="C56" s="59" t="str">
        <f t="shared" si="4"/>
        <v/>
      </c>
      <c r="D56" s="59" t="str">
        <f t="shared" si="2"/>
        <v/>
      </c>
      <c r="E56" s="62"/>
      <c r="F56" s="63" t="e">
        <f t="shared" si="6"/>
        <v>#VALUE!</v>
      </c>
      <c r="G56" s="60">
        <f t="shared" si="7"/>
        <v>0</v>
      </c>
    </row>
    <row r="57" spans="2:7" s="53" customFormat="1" x14ac:dyDescent="0.2">
      <c r="B57" s="61" t="str">
        <f t="shared" si="5"/>
        <v/>
      </c>
      <c r="C57" s="59" t="str">
        <f t="shared" si="4"/>
        <v/>
      </c>
      <c r="D57" s="59" t="str">
        <f t="shared" si="2"/>
        <v/>
      </c>
      <c r="E57" s="62"/>
      <c r="F57" s="63" t="e">
        <f t="shared" si="6"/>
        <v>#VALUE!</v>
      </c>
      <c r="G57" s="60">
        <f t="shared" si="7"/>
        <v>0</v>
      </c>
    </row>
    <row r="58" spans="2:7" s="53" customFormat="1" x14ac:dyDescent="0.2">
      <c r="B58" s="61" t="str">
        <f t="shared" si="5"/>
        <v/>
      </c>
      <c r="C58" s="59" t="str">
        <f t="shared" si="4"/>
        <v/>
      </c>
      <c r="D58" s="59" t="str">
        <f t="shared" si="2"/>
        <v/>
      </c>
      <c r="E58" s="62"/>
      <c r="F58" s="63" t="e">
        <f t="shared" si="6"/>
        <v>#VALUE!</v>
      </c>
      <c r="G58" s="60">
        <f t="shared" si="7"/>
        <v>0</v>
      </c>
    </row>
    <row r="59" spans="2:7" s="53" customFormat="1" x14ac:dyDescent="0.2">
      <c r="B59" s="61" t="str">
        <f t="shared" si="5"/>
        <v/>
      </c>
      <c r="C59" s="59" t="str">
        <f t="shared" si="4"/>
        <v/>
      </c>
      <c r="D59" s="59" t="str">
        <f t="shared" si="2"/>
        <v/>
      </c>
      <c r="E59" s="62"/>
      <c r="F59" s="63" t="e">
        <f t="shared" si="6"/>
        <v>#VALUE!</v>
      </c>
      <c r="G59" s="60">
        <f t="shared" si="7"/>
        <v>0</v>
      </c>
    </row>
    <row r="60" spans="2:7" s="53" customFormat="1" x14ac:dyDescent="0.2">
      <c r="B60" s="61" t="str">
        <f t="shared" si="5"/>
        <v/>
      </c>
      <c r="C60" s="59" t="str">
        <f t="shared" si="4"/>
        <v/>
      </c>
      <c r="D60" s="59" t="str">
        <f t="shared" si="2"/>
        <v/>
      </c>
      <c r="E60" s="62"/>
      <c r="F60" s="63" t="e">
        <f t="shared" si="6"/>
        <v>#VALUE!</v>
      </c>
      <c r="G60" s="60">
        <f t="shared" si="7"/>
        <v>0</v>
      </c>
    </row>
    <row r="61" spans="2:7" s="53" customFormat="1" x14ac:dyDescent="0.2">
      <c r="B61" s="61" t="str">
        <f t="shared" si="5"/>
        <v/>
      </c>
      <c r="C61" s="59" t="str">
        <f t="shared" si="4"/>
        <v/>
      </c>
      <c r="D61" s="59" t="str">
        <f t="shared" si="2"/>
        <v/>
      </c>
      <c r="E61" s="62"/>
      <c r="F61" s="63" t="e">
        <f t="shared" si="6"/>
        <v>#VALUE!</v>
      </c>
      <c r="G61" s="60">
        <f t="shared" si="7"/>
        <v>0</v>
      </c>
    </row>
    <row r="62" spans="2:7" s="53" customFormat="1" x14ac:dyDescent="0.2">
      <c r="B62" s="61" t="str">
        <f t="shared" si="5"/>
        <v/>
      </c>
      <c r="C62" s="59" t="str">
        <f t="shared" si="4"/>
        <v/>
      </c>
      <c r="D62" s="59" t="str">
        <f t="shared" si="2"/>
        <v/>
      </c>
      <c r="E62" s="62"/>
      <c r="F62" s="63" t="e">
        <f t="shared" si="6"/>
        <v>#VALUE!</v>
      </c>
      <c r="G62" s="60">
        <f t="shared" si="7"/>
        <v>0</v>
      </c>
    </row>
    <row r="63" spans="2:7" s="53" customFormat="1" x14ac:dyDescent="0.2">
      <c r="B63" s="61" t="str">
        <f t="shared" si="5"/>
        <v/>
      </c>
      <c r="C63" s="59" t="str">
        <f t="shared" si="4"/>
        <v/>
      </c>
      <c r="D63" s="59" t="str">
        <f t="shared" si="2"/>
        <v/>
      </c>
      <c r="E63" s="62"/>
      <c r="F63" s="63" t="e">
        <f t="shared" si="6"/>
        <v>#VALUE!</v>
      </c>
      <c r="G63" s="60">
        <f t="shared" si="7"/>
        <v>0</v>
      </c>
    </row>
    <row r="64" spans="2:7" s="53" customFormat="1" x14ac:dyDescent="0.2">
      <c r="B64" s="61" t="str">
        <f t="shared" si="5"/>
        <v/>
      </c>
      <c r="C64" s="59" t="str">
        <f t="shared" si="4"/>
        <v/>
      </c>
      <c r="D64" s="59" t="str">
        <f t="shared" si="2"/>
        <v/>
      </c>
      <c r="E64" s="62"/>
      <c r="F64" s="63" t="e">
        <f t="shared" si="6"/>
        <v>#VALUE!</v>
      </c>
      <c r="G64" s="60">
        <f t="shared" si="7"/>
        <v>0</v>
      </c>
    </row>
    <row r="65" spans="2:7" s="53" customFormat="1" x14ac:dyDescent="0.2">
      <c r="B65" s="61" t="str">
        <f t="shared" si="5"/>
        <v/>
      </c>
      <c r="C65" s="59" t="str">
        <f t="shared" si="4"/>
        <v/>
      </c>
      <c r="D65" s="59" t="str">
        <f t="shared" si="2"/>
        <v/>
      </c>
      <c r="E65" s="62"/>
      <c r="F65" s="63" t="e">
        <f t="shared" si="6"/>
        <v>#VALUE!</v>
      </c>
      <c r="G65" s="60">
        <f t="shared" si="7"/>
        <v>0</v>
      </c>
    </row>
    <row r="66" spans="2:7" s="53" customFormat="1" x14ac:dyDescent="0.2">
      <c r="B66" s="61" t="str">
        <f t="shared" si="5"/>
        <v/>
      </c>
      <c r="C66" s="59" t="str">
        <f t="shared" si="4"/>
        <v/>
      </c>
      <c r="D66" s="59" t="str">
        <f t="shared" si="2"/>
        <v/>
      </c>
      <c r="E66" s="62"/>
      <c r="F66" s="63" t="e">
        <f t="shared" si="6"/>
        <v>#VALUE!</v>
      </c>
      <c r="G66" s="60">
        <f t="shared" si="7"/>
        <v>0</v>
      </c>
    </row>
    <row r="67" spans="2:7" s="53" customFormat="1" x14ac:dyDescent="0.2">
      <c r="B67" s="61" t="str">
        <f t="shared" si="5"/>
        <v/>
      </c>
      <c r="C67" s="59" t="str">
        <f t="shared" si="4"/>
        <v/>
      </c>
      <c r="D67" s="59" t="str">
        <f t="shared" si="2"/>
        <v/>
      </c>
      <c r="E67" s="62"/>
      <c r="F67" s="63" t="e">
        <f t="shared" si="6"/>
        <v>#VALUE!</v>
      </c>
      <c r="G67" s="60">
        <f t="shared" si="7"/>
        <v>0</v>
      </c>
    </row>
    <row r="68" spans="2:7" s="53" customFormat="1" x14ac:dyDescent="0.2">
      <c r="B68" s="61" t="str">
        <f t="shared" si="5"/>
        <v/>
      </c>
      <c r="C68" s="59" t="str">
        <f t="shared" si="4"/>
        <v/>
      </c>
      <c r="D68" s="59" t="str">
        <f t="shared" si="2"/>
        <v/>
      </c>
      <c r="E68" s="62"/>
      <c r="F68" s="63" t="e">
        <f t="shared" si="6"/>
        <v>#VALUE!</v>
      </c>
      <c r="G68" s="60">
        <f t="shared" si="7"/>
        <v>0</v>
      </c>
    </row>
    <row r="69" spans="2:7" s="53" customFormat="1" x14ac:dyDescent="0.2">
      <c r="B69" s="61" t="str">
        <f t="shared" si="5"/>
        <v/>
      </c>
      <c r="C69" s="59" t="str">
        <f t="shared" si="4"/>
        <v/>
      </c>
      <c r="D69" s="59" t="str">
        <f t="shared" si="2"/>
        <v/>
      </c>
      <c r="E69" s="62"/>
      <c r="F69" s="63" t="e">
        <f t="shared" si="6"/>
        <v>#VALUE!</v>
      </c>
      <c r="G69" s="60">
        <f t="shared" si="7"/>
        <v>0</v>
      </c>
    </row>
    <row r="70" spans="2:7" s="53" customFormat="1" x14ac:dyDescent="0.2">
      <c r="B70" s="61" t="str">
        <f t="shared" si="5"/>
        <v/>
      </c>
      <c r="C70" s="59" t="str">
        <f t="shared" si="4"/>
        <v/>
      </c>
      <c r="D70" s="59" t="str">
        <f t="shared" si="2"/>
        <v/>
      </c>
      <c r="E70" s="62"/>
      <c r="F70" s="63" t="e">
        <f t="shared" si="6"/>
        <v>#VALUE!</v>
      </c>
      <c r="G70" s="60">
        <f t="shared" si="7"/>
        <v>0</v>
      </c>
    </row>
    <row r="71" spans="2:7" s="53" customFormat="1" x14ac:dyDescent="0.2">
      <c r="B71" s="61" t="str">
        <f t="shared" si="5"/>
        <v/>
      </c>
      <c r="C71" s="59" t="str">
        <f t="shared" si="4"/>
        <v/>
      </c>
      <c r="D71" s="59" t="str">
        <f t="shared" si="2"/>
        <v/>
      </c>
      <c r="E71" s="62"/>
      <c r="F71" s="63" t="e">
        <f t="shared" si="6"/>
        <v>#VALUE!</v>
      </c>
      <c r="G71" s="60">
        <f t="shared" si="7"/>
        <v>0</v>
      </c>
    </row>
    <row r="72" spans="2:7" s="53" customFormat="1" x14ac:dyDescent="0.2">
      <c r="B72" s="61" t="str">
        <f t="shared" si="5"/>
        <v/>
      </c>
      <c r="C72" s="59" t="str">
        <f t="shared" si="4"/>
        <v/>
      </c>
      <c r="D72" s="59" t="str">
        <f t="shared" si="2"/>
        <v/>
      </c>
      <c r="E72" s="62"/>
      <c r="F72" s="63" t="e">
        <f t="shared" si="6"/>
        <v>#VALUE!</v>
      </c>
      <c r="G72" s="60">
        <f t="shared" si="7"/>
        <v>0</v>
      </c>
    </row>
    <row r="73" spans="2:7" s="53" customFormat="1" x14ac:dyDescent="0.2">
      <c r="B73" s="61" t="str">
        <f t="shared" si="5"/>
        <v/>
      </c>
      <c r="C73" s="59" t="str">
        <f t="shared" ref="C73:C135" si="8">IF(E73&gt;0,D72+TIME(0,0,1),"")</f>
        <v/>
      </c>
      <c r="D73" s="59" t="str">
        <f t="shared" si="2"/>
        <v/>
      </c>
      <c r="E73" s="62"/>
      <c r="F73" s="63" t="e">
        <f t="shared" si="6"/>
        <v>#VALUE!</v>
      </c>
      <c r="G73" s="60">
        <f t="shared" si="7"/>
        <v>0</v>
      </c>
    </row>
    <row r="74" spans="2:7" s="53" customFormat="1" x14ac:dyDescent="0.2">
      <c r="B74" s="61" t="str">
        <f t="shared" si="5"/>
        <v/>
      </c>
      <c r="C74" s="59" t="str">
        <f t="shared" si="8"/>
        <v/>
      </c>
      <c r="D74" s="59" t="str">
        <f t="shared" si="2"/>
        <v/>
      </c>
      <c r="E74" s="62"/>
      <c r="F74" s="63" t="e">
        <f t="shared" si="6"/>
        <v>#VALUE!</v>
      </c>
      <c r="G74" s="60">
        <f t="shared" si="7"/>
        <v>0</v>
      </c>
    </row>
    <row r="75" spans="2:7" s="53" customFormat="1" x14ac:dyDescent="0.2">
      <c r="B75" s="61" t="str">
        <f t="shared" si="5"/>
        <v/>
      </c>
      <c r="C75" s="59" t="str">
        <f t="shared" si="8"/>
        <v/>
      </c>
      <c r="D75" s="59" t="str">
        <f t="shared" si="2"/>
        <v/>
      </c>
      <c r="E75" s="62"/>
      <c r="F75" s="63" t="e">
        <f t="shared" si="6"/>
        <v>#VALUE!</v>
      </c>
      <c r="G75" s="60">
        <f t="shared" si="7"/>
        <v>0</v>
      </c>
    </row>
    <row r="76" spans="2:7" s="53" customFormat="1" x14ac:dyDescent="0.2">
      <c r="B76" s="61" t="str">
        <f t="shared" si="5"/>
        <v/>
      </c>
      <c r="C76" s="59" t="str">
        <f t="shared" si="8"/>
        <v/>
      </c>
      <c r="D76" s="59" t="str">
        <f t="shared" si="2"/>
        <v/>
      </c>
      <c r="E76" s="62"/>
      <c r="F76" s="63" t="e">
        <f t="shared" si="6"/>
        <v>#VALUE!</v>
      </c>
      <c r="G76" s="60">
        <f t="shared" si="7"/>
        <v>0</v>
      </c>
    </row>
    <row r="77" spans="2:7" s="53" customFormat="1" x14ac:dyDescent="0.2">
      <c r="B77" s="61" t="str">
        <f t="shared" si="5"/>
        <v/>
      </c>
      <c r="C77" s="59" t="str">
        <f t="shared" si="8"/>
        <v/>
      </c>
      <c r="D77" s="59" t="str">
        <f t="shared" si="2"/>
        <v/>
      </c>
      <c r="E77" s="62"/>
      <c r="F77" s="63" t="e">
        <f t="shared" si="6"/>
        <v>#VALUE!</v>
      </c>
      <c r="G77" s="60">
        <f t="shared" si="7"/>
        <v>0</v>
      </c>
    </row>
    <row r="78" spans="2:7" s="53" customFormat="1" x14ac:dyDescent="0.2">
      <c r="B78" s="61" t="str">
        <f t="shared" si="5"/>
        <v/>
      </c>
      <c r="C78" s="59" t="str">
        <f t="shared" si="8"/>
        <v/>
      </c>
      <c r="D78" s="59" t="str">
        <f t="shared" si="2"/>
        <v/>
      </c>
      <c r="E78" s="62"/>
      <c r="F78" s="63" t="e">
        <f t="shared" si="6"/>
        <v>#VALUE!</v>
      </c>
      <c r="G78" s="60">
        <f t="shared" si="7"/>
        <v>0</v>
      </c>
    </row>
    <row r="79" spans="2:7" s="53" customFormat="1" x14ac:dyDescent="0.2">
      <c r="B79" s="61" t="str">
        <f t="shared" si="5"/>
        <v/>
      </c>
      <c r="C79" s="59" t="str">
        <f t="shared" si="8"/>
        <v/>
      </c>
      <c r="D79" s="59" t="str">
        <f t="shared" si="2"/>
        <v/>
      </c>
      <c r="E79" s="62"/>
      <c r="F79" s="63" t="e">
        <f t="shared" si="6"/>
        <v>#VALUE!</v>
      </c>
      <c r="G79" s="60">
        <f t="shared" si="7"/>
        <v>0</v>
      </c>
    </row>
    <row r="80" spans="2:7" s="53" customFormat="1" x14ac:dyDescent="0.2">
      <c r="B80" s="61" t="str">
        <f t="shared" si="5"/>
        <v/>
      </c>
      <c r="C80" s="59" t="str">
        <f t="shared" si="8"/>
        <v/>
      </c>
      <c r="D80" s="59" t="str">
        <f t="shared" si="2"/>
        <v/>
      </c>
      <c r="E80" s="62"/>
      <c r="F80" s="63" t="e">
        <f t="shared" si="6"/>
        <v>#VALUE!</v>
      </c>
      <c r="G80" s="60">
        <f t="shared" ref="G80:G114" si="9">IF(ISBLANK(E80), 0, E80)</f>
        <v>0</v>
      </c>
    </row>
    <row r="81" spans="2:7" s="53" customFormat="1" x14ac:dyDescent="0.2">
      <c r="B81" s="61" t="str">
        <f t="shared" si="5"/>
        <v/>
      </c>
      <c r="C81" s="59" t="str">
        <f t="shared" si="8"/>
        <v/>
      </c>
      <c r="D81" s="59" t="str">
        <f t="shared" si="2"/>
        <v/>
      </c>
      <c r="E81" s="62"/>
      <c r="F81" s="63" t="e">
        <f t="shared" si="6"/>
        <v>#VALUE!</v>
      </c>
      <c r="G81" s="60">
        <f t="shared" si="9"/>
        <v>0</v>
      </c>
    </row>
    <row r="82" spans="2:7" s="53" customFormat="1" x14ac:dyDescent="0.2">
      <c r="B82" s="61" t="str">
        <f t="shared" si="5"/>
        <v/>
      </c>
      <c r="C82" s="59" t="str">
        <f t="shared" si="8"/>
        <v/>
      </c>
      <c r="D82" s="59" t="str">
        <f t="shared" si="2"/>
        <v/>
      </c>
      <c r="E82" s="62"/>
      <c r="F82" s="63" t="e">
        <f t="shared" si="6"/>
        <v>#VALUE!</v>
      </c>
      <c r="G82" s="60">
        <f t="shared" si="9"/>
        <v>0</v>
      </c>
    </row>
    <row r="83" spans="2:7" s="53" customFormat="1" x14ac:dyDescent="0.2">
      <c r="B83" s="61" t="str">
        <f t="shared" si="5"/>
        <v/>
      </c>
      <c r="C83" s="59" t="str">
        <f t="shared" si="8"/>
        <v/>
      </c>
      <c r="D83" s="59" t="str">
        <f t="shared" si="2"/>
        <v/>
      </c>
      <c r="E83" s="62"/>
      <c r="F83" s="63" t="e">
        <f t="shared" si="6"/>
        <v>#VALUE!</v>
      </c>
      <c r="G83" s="60">
        <f t="shared" si="9"/>
        <v>0</v>
      </c>
    </row>
    <row r="84" spans="2:7" s="53" customFormat="1" x14ac:dyDescent="0.2">
      <c r="B84" s="61" t="str">
        <f t="shared" si="5"/>
        <v/>
      </c>
      <c r="C84" s="59" t="str">
        <f t="shared" si="8"/>
        <v/>
      </c>
      <c r="D84" s="59" t="str">
        <f t="shared" si="2"/>
        <v/>
      </c>
      <c r="E84" s="62"/>
      <c r="F84" s="63" t="e">
        <f t="shared" si="6"/>
        <v>#VALUE!</v>
      </c>
      <c r="G84" s="60">
        <f t="shared" si="9"/>
        <v>0</v>
      </c>
    </row>
    <row r="85" spans="2:7" s="53" customFormat="1" x14ac:dyDescent="0.2">
      <c r="B85" s="61" t="str">
        <f t="shared" si="5"/>
        <v/>
      </c>
      <c r="C85" s="59" t="str">
        <f t="shared" si="8"/>
        <v/>
      </c>
      <c r="D85" s="59" t="str">
        <f t="shared" si="2"/>
        <v/>
      </c>
      <c r="E85" s="62"/>
      <c r="F85" s="63" t="e">
        <f t="shared" si="6"/>
        <v>#VALUE!</v>
      </c>
      <c r="G85" s="60">
        <f t="shared" si="9"/>
        <v>0</v>
      </c>
    </row>
    <row r="86" spans="2:7" s="53" customFormat="1" x14ac:dyDescent="0.2">
      <c r="B86" s="61" t="str">
        <f t="shared" si="5"/>
        <v/>
      </c>
      <c r="C86" s="59" t="str">
        <f t="shared" si="8"/>
        <v/>
      </c>
      <c r="D86" s="59" t="str">
        <f t="shared" si="2"/>
        <v/>
      </c>
      <c r="E86" s="62"/>
      <c r="F86" s="63" t="e">
        <f t="shared" si="6"/>
        <v>#VALUE!</v>
      </c>
      <c r="G86" s="60">
        <f t="shared" si="9"/>
        <v>0</v>
      </c>
    </row>
    <row r="87" spans="2:7" s="53" customFormat="1" x14ac:dyDescent="0.2">
      <c r="B87" s="61" t="str">
        <f t="shared" si="5"/>
        <v/>
      </c>
      <c r="C87" s="59" t="str">
        <f t="shared" si="8"/>
        <v/>
      </c>
      <c r="D87" s="59" t="str">
        <f t="shared" si="2"/>
        <v/>
      </c>
      <c r="E87" s="62"/>
      <c r="F87" s="63" t="e">
        <f t="shared" si="6"/>
        <v>#VALUE!</v>
      </c>
      <c r="G87" s="60">
        <f t="shared" si="9"/>
        <v>0</v>
      </c>
    </row>
    <row r="88" spans="2:7" s="53" customFormat="1" x14ac:dyDescent="0.2">
      <c r="B88" s="61" t="str">
        <f t="shared" si="5"/>
        <v/>
      </c>
      <c r="C88" s="59" t="str">
        <f t="shared" si="8"/>
        <v/>
      </c>
      <c r="D88" s="59" t="str">
        <f t="shared" si="2"/>
        <v/>
      </c>
      <c r="E88" s="62"/>
      <c r="F88" s="63" t="e">
        <f t="shared" si="6"/>
        <v>#VALUE!</v>
      </c>
      <c r="G88" s="60">
        <f t="shared" si="9"/>
        <v>0</v>
      </c>
    </row>
    <row r="89" spans="2:7" s="53" customFormat="1" x14ac:dyDescent="0.2">
      <c r="B89" s="61" t="str">
        <f t="shared" ref="B89:B135" si="10">IF(E89&gt;0,B88+1, "")</f>
        <v/>
      </c>
      <c r="C89" s="59" t="str">
        <f t="shared" si="8"/>
        <v/>
      </c>
      <c r="D89" s="59" t="str">
        <f t="shared" si="2"/>
        <v/>
      </c>
      <c r="E89" s="62"/>
      <c r="F89" s="63" t="e">
        <f t="shared" ref="F89:F135" si="11">IF(C89="", EDATE(F88, 1), C89)</f>
        <v>#VALUE!</v>
      </c>
      <c r="G89" s="60">
        <f t="shared" si="9"/>
        <v>0</v>
      </c>
    </row>
    <row r="90" spans="2:7" s="53" customFormat="1" x14ac:dyDescent="0.2">
      <c r="B90" s="61" t="str">
        <f t="shared" si="10"/>
        <v/>
      </c>
      <c r="C90" s="59" t="str">
        <f t="shared" si="8"/>
        <v/>
      </c>
      <c r="D90" s="59" t="str">
        <f t="shared" si="2"/>
        <v/>
      </c>
      <c r="E90" s="62"/>
      <c r="F90" s="63" t="e">
        <f t="shared" si="11"/>
        <v>#VALUE!</v>
      </c>
      <c r="G90" s="60">
        <f t="shared" si="9"/>
        <v>0</v>
      </c>
    </row>
    <row r="91" spans="2:7" s="53" customFormat="1" x14ac:dyDescent="0.2">
      <c r="B91" s="61" t="str">
        <f t="shared" si="10"/>
        <v/>
      </c>
      <c r="C91" s="59" t="str">
        <f t="shared" si="8"/>
        <v/>
      </c>
      <c r="D91" s="59" t="str">
        <f t="shared" si="2"/>
        <v/>
      </c>
      <c r="E91" s="62"/>
      <c r="F91" s="63" t="e">
        <f t="shared" si="11"/>
        <v>#VALUE!</v>
      </c>
      <c r="G91" s="60">
        <f t="shared" si="9"/>
        <v>0</v>
      </c>
    </row>
    <row r="92" spans="2:7" s="53" customFormat="1" x14ac:dyDescent="0.2">
      <c r="B92" s="61" t="str">
        <f t="shared" si="10"/>
        <v/>
      </c>
      <c r="C92" s="59" t="str">
        <f t="shared" si="8"/>
        <v/>
      </c>
      <c r="D92" s="59" t="str">
        <f t="shared" si="2"/>
        <v/>
      </c>
      <c r="E92" s="62"/>
      <c r="F92" s="63" t="e">
        <f t="shared" si="11"/>
        <v>#VALUE!</v>
      </c>
      <c r="G92" s="60">
        <f t="shared" si="9"/>
        <v>0</v>
      </c>
    </row>
    <row r="93" spans="2:7" s="53" customFormat="1" x14ac:dyDescent="0.2">
      <c r="B93" s="61" t="str">
        <f t="shared" si="10"/>
        <v/>
      </c>
      <c r="C93" s="59" t="str">
        <f t="shared" si="8"/>
        <v/>
      </c>
      <c r="D93" s="59" t="str">
        <f t="shared" si="2"/>
        <v/>
      </c>
      <c r="E93" s="62"/>
      <c r="F93" s="63" t="e">
        <f t="shared" si="11"/>
        <v>#VALUE!</v>
      </c>
      <c r="G93" s="60">
        <f t="shared" si="9"/>
        <v>0</v>
      </c>
    </row>
    <row r="94" spans="2:7" s="53" customFormat="1" x14ac:dyDescent="0.2">
      <c r="B94" s="61" t="str">
        <f t="shared" si="10"/>
        <v/>
      </c>
      <c r="C94" s="59" t="str">
        <f t="shared" si="8"/>
        <v/>
      </c>
      <c r="D94" s="59" t="str">
        <f t="shared" si="2"/>
        <v/>
      </c>
      <c r="E94" s="62"/>
      <c r="F94" s="63" t="e">
        <f t="shared" si="11"/>
        <v>#VALUE!</v>
      </c>
      <c r="G94" s="60">
        <f t="shared" si="9"/>
        <v>0</v>
      </c>
    </row>
    <row r="95" spans="2:7" s="53" customFormat="1" x14ac:dyDescent="0.2">
      <c r="B95" s="61" t="str">
        <f t="shared" si="10"/>
        <v/>
      </c>
      <c r="C95" s="59" t="str">
        <f t="shared" si="8"/>
        <v/>
      </c>
      <c r="D95" s="59" t="str">
        <f t="shared" si="2"/>
        <v/>
      </c>
      <c r="E95" s="62"/>
      <c r="F95" s="63" t="e">
        <f t="shared" si="11"/>
        <v>#VALUE!</v>
      </c>
      <c r="G95" s="60">
        <f t="shared" si="9"/>
        <v>0</v>
      </c>
    </row>
    <row r="96" spans="2:7" s="53" customFormat="1" x14ac:dyDescent="0.2">
      <c r="B96" s="61" t="str">
        <f t="shared" si="10"/>
        <v/>
      </c>
      <c r="C96" s="59" t="str">
        <f t="shared" si="8"/>
        <v/>
      </c>
      <c r="D96" s="59" t="str">
        <f t="shared" si="2"/>
        <v/>
      </c>
      <c r="E96" s="62"/>
      <c r="F96" s="63" t="e">
        <f t="shared" si="11"/>
        <v>#VALUE!</v>
      </c>
      <c r="G96" s="60">
        <f t="shared" si="9"/>
        <v>0</v>
      </c>
    </row>
    <row r="97" spans="2:7" s="53" customFormat="1" x14ac:dyDescent="0.2">
      <c r="B97" s="61" t="str">
        <f t="shared" si="10"/>
        <v/>
      </c>
      <c r="C97" s="59" t="str">
        <f t="shared" si="8"/>
        <v/>
      </c>
      <c r="D97" s="59" t="str">
        <f t="shared" si="2"/>
        <v/>
      </c>
      <c r="E97" s="62"/>
      <c r="F97" s="63" t="e">
        <f t="shared" si="11"/>
        <v>#VALUE!</v>
      </c>
      <c r="G97" s="60">
        <f t="shared" si="9"/>
        <v>0</v>
      </c>
    </row>
    <row r="98" spans="2:7" s="53" customFormat="1" x14ac:dyDescent="0.2">
      <c r="B98" s="61" t="str">
        <f t="shared" si="10"/>
        <v/>
      </c>
      <c r="C98" s="59" t="str">
        <f t="shared" si="8"/>
        <v/>
      </c>
      <c r="D98" s="59" t="str">
        <f t="shared" si="2"/>
        <v/>
      </c>
      <c r="E98" s="62"/>
      <c r="F98" s="63" t="e">
        <f t="shared" si="11"/>
        <v>#VALUE!</v>
      </c>
      <c r="G98" s="60">
        <f t="shared" si="9"/>
        <v>0</v>
      </c>
    </row>
    <row r="99" spans="2:7" s="53" customFormat="1" x14ac:dyDescent="0.2">
      <c r="B99" s="61" t="str">
        <f t="shared" si="10"/>
        <v/>
      </c>
      <c r="C99" s="59" t="str">
        <f t="shared" si="8"/>
        <v/>
      </c>
      <c r="D99" s="59" t="str">
        <f t="shared" si="2"/>
        <v/>
      </c>
      <c r="E99" s="62"/>
      <c r="F99" s="63" t="e">
        <f t="shared" si="11"/>
        <v>#VALUE!</v>
      </c>
      <c r="G99" s="60">
        <f t="shared" si="9"/>
        <v>0</v>
      </c>
    </row>
    <row r="100" spans="2:7" s="53" customFormat="1" x14ac:dyDescent="0.2">
      <c r="B100" s="61" t="str">
        <f t="shared" si="10"/>
        <v/>
      </c>
      <c r="C100" s="59" t="str">
        <f t="shared" si="8"/>
        <v/>
      </c>
      <c r="D100" s="59" t="str">
        <f t="shared" si="2"/>
        <v/>
      </c>
      <c r="E100" s="62"/>
      <c r="F100" s="63" t="e">
        <f t="shared" si="11"/>
        <v>#VALUE!</v>
      </c>
      <c r="G100" s="60">
        <f t="shared" si="9"/>
        <v>0</v>
      </c>
    </row>
    <row r="101" spans="2:7" s="53" customFormat="1" x14ac:dyDescent="0.2">
      <c r="B101" s="61" t="str">
        <f t="shared" si="10"/>
        <v/>
      </c>
      <c r="C101" s="59" t="str">
        <f t="shared" si="8"/>
        <v/>
      </c>
      <c r="D101" s="59" t="str">
        <f t="shared" si="2"/>
        <v/>
      </c>
      <c r="E101" s="62"/>
      <c r="F101" s="63" t="e">
        <f t="shared" si="11"/>
        <v>#VALUE!</v>
      </c>
      <c r="G101" s="60">
        <f t="shared" si="9"/>
        <v>0</v>
      </c>
    </row>
    <row r="102" spans="2:7" s="53" customFormat="1" x14ac:dyDescent="0.2">
      <c r="B102" s="61" t="str">
        <f t="shared" si="10"/>
        <v/>
      </c>
      <c r="C102" s="59" t="str">
        <f t="shared" si="8"/>
        <v/>
      </c>
      <c r="D102" s="59" t="str">
        <f t="shared" si="2"/>
        <v/>
      </c>
      <c r="E102" s="62"/>
      <c r="F102" s="63" t="e">
        <f t="shared" si="11"/>
        <v>#VALUE!</v>
      </c>
      <c r="G102" s="60">
        <f t="shared" si="9"/>
        <v>0</v>
      </c>
    </row>
    <row r="103" spans="2:7" s="53" customFormat="1" x14ac:dyDescent="0.2">
      <c r="B103" s="61" t="str">
        <f t="shared" si="10"/>
        <v/>
      </c>
      <c r="C103" s="59" t="str">
        <f t="shared" si="8"/>
        <v/>
      </c>
      <c r="D103" s="59" t="str">
        <f t="shared" si="2"/>
        <v/>
      </c>
      <c r="E103" s="62"/>
      <c r="F103" s="63" t="e">
        <f t="shared" si="11"/>
        <v>#VALUE!</v>
      </c>
      <c r="G103" s="60">
        <f t="shared" si="9"/>
        <v>0</v>
      </c>
    </row>
    <row r="104" spans="2:7" s="53" customFormat="1" x14ac:dyDescent="0.2">
      <c r="B104" s="61" t="str">
        <f t="shared" si="10"/>
        <v/>
      </c>
      <c r="C104" s="59" t="str">
        <f t="shared" si="8"/>
        <v/>
      </c>
      <c r="D104" s="59" t="str">
        <f t="shared" si="2"/>
        <v/>
      </c>
      <c r="E104" s="62"/>
      <c r="F104" s="63" t="e">
        <f t="shared" si="11"/>
        <v>#VALUE!</v>
      </c>
      <c r="G104" s="60">
        <f t="shared" si="9"/>
        <v>0</v>
      </c>
    </row>
    <row r="105" spans="2:7" s="53" customFormat="1" x14ac:dyDescent="0.2">
      <c r="B105" s="61" t="str">
        <f t="shared" si="10"/>
        <v/>
      </c>
      <c r="C105" s="59" t="str">
        <f t="shared" si="8"/>
        <v/>
      </c>
      <c r="D105" s="59" t="str">
        <f t="shared" si="2"/>
        <v/>
      </c>
      <c r="E105" s="62"/>
      <c r="F105" s="63" t="e">
        <f t="shared" si="11"/>
        <v>#VALUE!</v>
      </c>
      <c r="G105" s="60">
        <f t="shared" si="9"/>
        <v>0</v>
      </c>
    </row>
    <row r="106" spans="2:7" s="53" customFormat="1" x14ac:dyDescent="0.2">
      <c r="B106" s="61" t="str">
        <f t="shared" si="10"/>
        <v/>
      </c>
      <c r="C106" s="59" t="str">
        <f t="shared" si="8"/>
        <v/>
      </c>
      <c r="D106" s="59" t="str">
        <f t="shared" si="2"/>
        <v/>
      </c>
      <c r="E106" s="62"/>
      <c r="F106" s="63" t="e">
        <f t="shared" si="11"/>
        <v>#VALUE!</v>
      </c>
      <c r="G106" s="60">
        <f t="shared" si="9"/>
        <v>0</v>
      </c>
    </row>
    <row r="107" spans="2:7" s="53" customFormat="1" x14ac:dyDescent="0.2">
      <c r="B107" s="61" t="str">
        <f t="shared" si="10"/>
        <v/>
      </c>
      <c r="C107" s="59" t="str">
        <f t="shared" si="8"/>
        <v/>
      </c>
      <c r="D107" s="59" t="str">
        <f t="shared" si="2"/>
        <v/>
      </c>
      <c r="E107" s="62"/>
      <c r="F107" s="63" t="e">
        <f t="shared" si="11"/>
        <v>#VALUE!</v>
      </c>
      <c r="G107" s="60">
        <f t="shared" si="9"/>
        <v>0</v>
      </c>
    </row>
    <row r="108" spans="2:7" s="53" customFormat="1" x14ac:dyDescent="0.2">
      <c r="B108" s="61" t="str">
        <f t="shared" si="10"/>
        <v/>
      </c>
      <c r="C108" s="59" t="str">
        <f t="shared" si="8"/>
        <v/>
      </c>
      <c r="D108" s="59" t="str">
        <f t="shared" si="2"/>
        <v/>
      </c>
      <c r="E108" s="62"/>
      <c r="F108" s="63" t="e">
        <f t="shared" si="11"/>
        <v>#VALUE!</v>
      </c>
      <c r="G108" s="60">
        <f t="shared" si="9"/>
        <v>0</v>
      </c>
    </row>
    <row r="109" spans="2:7" s="53" customFormat="1" x14ac:dyDescent="0.2">
      <c r="B109" s="61" t="str">
        <f t="shared" si="10"/>
        <v/>
      </c>
      <c r="C109" s="59" t="str">
        <f t="shared" si="8"/>
        <v/>
      </c>
      <c r="D109" s="59" t="str">
        <f t="shared" si="2"/>
        <v/>
      </c>
      <c r="E109" s="62"/>
      <c r="F109" s="63" t="e">
        <f t="shared" si="11"/>
        <v>#VALUE!</v>
      </c>
      <c r="G109" s="60">
        <f t="shared" si="9"/>
        <v>0</v>
      </c>
    </row>
    <row r="110" spans="2:7" s="53" customFormat="1" x14ac:dyDescent="0.2">
      <c r="B110" s="61" t="str">
        <f t="shared" si="10"/>
        <v/>
      </c>
      <c r="C110" s="59" t="str">
        <f t="shared" si="8"/>
        <v/>
      </c>
      <c r="D110" s="59" t="str">
        <f t="shared" si="2"/>
        <v/>
      </c>
      <c r="E110" s="62"/>
      <c r="F110" s="63" t="e">
        <f t="shared" si="11"/>
        <v>#VALUE!</v>
      </c>
      <c r="G110" s="60">
        <f t="shared" si="9"/>
        <v>0</v>
      </c>
    </row>
    <row r="111" spans="2:7" s="53" customFormat="1" x14ac:dyDescent="0.2">
      <c r="B111" s="61" t="str">
        <f t="shared" si="10"/>
        <v/>
      </c>
      <c r="C111" s="59" t="str">
        <f t="shared" si="8"/>
        <v/>
      </c>
      <c r="D111" s="59" t="str">
        <f t="shared" si="2"/>
        <v/>
      </c>
      <c r="E111" s="62"/>
      <c r="F111" s="63" t="e">
        <f t="shared" si="11"/>
        <v>#VALUE!</v>
      </c>
      <c r="G111" s="60">
        <f t="shared" si="9"/>
        <v>0</v>
      </c>
    </row>
    <row r="112" spans="2:7" s="53" customFormat="1" x14ac:dyDescent="0.2">
      <c r="B112" s="61" t="str">
        <f t="shared" si="10"/>
        <v/>
      </c>
      <c r="C112" s="59" t="str">
        <f t="shared" si="8"/>
        <v/>
      </c>
      <c r="D112" s="59" t="str">
        <f t="shared" si="2"/>
        <v/>
      </c>
      <c r="E112" s="62"/>
      <c r="F112" s="63" t="e">
        <f t="shared" si="11"/>
        <v>#VALUE!</v>
      </c>
      <c r="G112" s="60">
        <f t="shared" si="9"/>
        <v>0</v>
      </c>
    </row>
    <row r="113" spans="2:7" s="53" customFormat="1" x14ac:dyDescent="0.2">
      <c r="B113" s="61" t="str">
        <f t="shared" si="10"/>
        <v/>
      </c>
      <c r="C113" s="59" t="str">
        <f t="shared" si="8"/>
        <v/>
      </c>
      <c r="D113" s="59" t="str">
        <f t="shared" si="2"/>
        <v/>
      </c>
      <c r="E113" s="62"/>
      <c r="F113" s="63" t="e">
        <f t="shared" si="11"/>
        <v>#VALUE!</v>
      </c>
      <c r="G113" s="60">
        <f t="shared" si="9"/>
        <v>0</v>
      </c>
    </row>
    <row r="114" spans="2:7" s="53" customFormat="1" x14ac:dyDescent="0.2">
      <c r="B114" s="61" t="str">
        <f t="shared" si="10"/>
        <v/>
      </c>
      <c r="C114" s="59" t="str">
        <f t="shared" si="8"/>
        <v/>
      </c>
      <c r="D114" s="59" t="str">
        <f t="shared" si="2"/>
        <v/>
      </c>
      <c r="E114" s="62"/>
      <c r="F114" s="63" t="e">
        <f t="shared" si="11"/>
        <v>#VALUE!</v>
      </c>
      <c r="G114" s="60">
        <f t="shared" si="9"/>
        <v>0</v>
      </c>
    </row>
    <row r="115" spans="2:7" s="53" customFormat="1" x14ac:dyDescent="0.2">
      <c r="B115" s="61" t="str">
        <f t="shared" si="10"/>
        <v/>
      </c>
      <c r="C115" s="59" t="str">
        <f t="shared" ref="C115:C128" si="12">IF(E115&gt;0,D114+TIME(0,0,1),"")</f>
        <v/>
      </c>
      <c r="D115" s="59" t="str">
        <f t="shared" si="2"/>
        <v/>
      </c>
      <c r="E115" s="62"/>
      <c r="F115" s="63" t="e">
        <f t="shared" ref="F115:F128" si="13">IF(C115="", EDATE(F114, 1), C115)</f>
        <v>#VALUE!</v>
      </c>
      <c r="G115" s="60">
        <f t="shared" ref="G115:G128" si="14">IF(ISBLANK(E115), 0, E115)</f>
        <v>0</v>
      </c>
    </row>
    <row r="116" spans="2:7" s="53" customFormat="1" x14ac:dyDescent="0.2">
      <c r="B116" s="61" t="str">
        <f t="shared" si="10"/>
        <v/>
      </c>
      <c r="C116" s="59" t="str">
        <f t="shared" si="12"/>
        <v/>
      </c>
      <c r="D116" s="59" t="str">
        <f t="shared" si="2"/>
        <v/>
      </c>
      <c r="E116" s="62"/>
      <c r="F116" s="63" t="e">
        <f t="shared" si="13"/>
        <v>#VALUE!</v>
      </c>
      <c r="G116" s="60">
        <f t="shared" si="14"/>
        <v>0</v>
      </c>
    </row>
    <row r="117" spans="2:7" s="53" customFormat="1" x14ac:dyDescent="0.2">
      <c r="B117" s="61" t="str">
        <f t="shared" si="10"/>
        <v/>
      </c>
      <c r="C117" s="59" t="str">
        <f t="shared" si="12"/>
        <v/>
      </c>
      <c r="D117" s="59" t="str">
        <f t="shared" si="2"/>
        <v/>
      </c>
      <c r="E117" s="62"/>
      <c r="F117" s="63" t="e">
        <f t="shared" si="13"/>
        <v>#VALUE!</v>
      </c>
      <c r="G117" s="60">
        <f t="shared" si="14"/>
        <v>0</v>
      </c>
    </row>
    <row r="118" spans="2:7" s="53" customFormat="1" x14ac:dyDescent="0.2">
      <c r="B118" s="61" t="str">
        <f t="shared" si="10"/>
        <v/>
      </c>
      <c r="C118" s="59" t="str">
        <f t="shared" si="12"/>
        <v/>
      </c>
      <c r="D118" s="59" t="str">
        <f t="shared" si="2"/>
        <v/>
      </c>
      <c r="E118" s="62"/>
      <c r="F118" s="63" t="e">
        <f t="shared" si="13"/>
        <v>#VALUE!</v>
      </c>
      <c r="G118" s="60">
        <f t="shared" si="14"/>
        <v>0</v>
      </c>
    </row>
    <row r="119" spans="2:7" s="53" customFormat="1" x14ac:dyDescent="0.2">
      <c r="B119" s="61" t="str">
        <f t="shared" si="10"/>
        <v/>
      </c>
      <c r="C119" s="59" t="str">
        <f t="shared" si="12"/>
        <v/>
      </c>
      <c r="D119" s="59" t="str">
        <f t="shared" si="2"/>
        <v/>
      </c>
      <c r="E119" s="62"/>
      <c r="F119" s="63" t="e">
        <f t="shared" si="13"/>
        <v>#VALUE!</v>
      </c>
      <c r="G119" s="60">
        <f t="shared" si="14"/>
        <v>0</v>
      </c>
    </row>
    <row r="120" spans="2:7" s="53" customFormat="1" x14ac:dyDescent="0.2">
      <c r="B120" s="61" t="str">
        <f t="shared" si="10"/>
        <v/>
      </c>
      <c r="C120" s="59" t="str">
        <f t="shared" si="12"/>
        <v/>
      </c>
      <c r="D120" s="59" t="str">
        <f t="shared" si="2"/>
        <v/>
      </c>
      <c r="E120" s="62"/>
      <c r="F120" s="63" t="e">
        <f t="shared" si="13"/>
        <v>#VALUE!</v>
      </c>
      <c r="G120" s="60">
        <f t="shared" si="14"/>
        <v>0</v>
      </c>
    </row>
    <row r="121" spans="2:7" s="53" customFormat="1" x14ac:dyDescent="0.2">
      <c r="B121" s="61" t="str">
        <f t="shared" si="10"/>
        <v/>
      </c>
      <c r="C121" s="59" t="str">
        <f t="shared" si="12"/>
        <v/>
      </c>
      <c r="D121" s="59" t="str">
        <f t="shared" si="2"/>
        <v/>
      </c>
      <c r="E121" s="62"/>
      <c r="F121" s="63" t="e">
        <f t="shared" si="13"/>
        <v>#VALUE!</v>
      </c>
      <c r="G121" s="60">
        <f t="shared" si="14"/>
        <v>0</v>
      </c>
    </row>
    <row r="122" spans="2:7" s="53" customFormat="1" x14ac:dyDescent="0.2">
      <c r="B122" s="61" t="str">
        <f t="shared" si="10"/>
        <v/>
      </c>
      <c r="C122" s="59" t="str">
        <f t="shared" si="12"/>
        <v/>
      </c>
      <c r="D122" s="59" t="str">
        <f t="shared" si="2"/>
        <v/>
      </c>
      <c r="E122" s="62"/>
      <c r="F122" s="63" t="e">
        <f t="shared" si="13"/>
        <v>#VALUE!</v>
      </c>
      <c r="G122" s="60">
        <f t="shared" si="14"/>
        <v>0</v>
      </c>
    </row>
    <row r="123" spans="2:7" s="53" customFormat="1" x14ac:dyDescent="0.2">
      <c r="B123" s="61" t="str">
        <f t="shared" si="10"/>
        <v/>
      </c>
      <c r="C123" s="59" t="str">
        <f t="shared" si="12"/>
        <v/>
      </c>
      <c r="D123" s="59" t="str">
        <f t="shared" si="2"/>
        <v/>
      </c>
      <c r="E123" s="62"/>
      <c r="F123" s="63" t="e">
        <f t="shared" si="13"/>
        <v>#VALUE!</v>
      </c>
      <c r="G123" s="60">
        <f t="shared" si="14"/>
        <v>0</v>
      </c>
    </row>
    <row r="124" spans="2:7" s="53" customFormat="1" x14ac:dyDescent="0.2">
      <c r="B124" s="61" t="str">
        <f t="shared" si="10"/>
        <v/>
      </c>
      <c r="C124" s="59" t="str">
        <f t="shared" si="12"/>
        <v/>
      </c>
      <c r="D124" s="59" t="str">
        <f t="shared" si="2"/>
        <v/>
      </c>
      <c r="E124" s="62"/>
      <c r="F124" s="63" t="e">
        <f t="shared" si="13"/>
        <v>#VALUE!</v>
      </c>
      <c r="G124" s="60">
        <f t="shared" si="14"/>
        <v>0</v>
      </c>
    </row>
    <row r="125" spans="2:7" s="53" customFormat="1" x14ac:dyDescent="0.2">
      <c r="B125" s="61" t="str">
        <f t="shared" si="10"/>
        <v/>
      </c>
      <c r="C125" s="59" t="str">
        <f t="shared" si="12"/>
        <v/>
      </c>
      <c r="D125" s="59" t="str">
        <f t="shared" si="2"/>
        <v/>
      </c>
      <c r="E125" s="62"/>
      <c r="F125" s="63" t="e">
        <f t="shared" si="13"/>
        <v>#VALUE!</v>
      </c>
      <c r="G125" s="60">
        <f t="shared" si="14"/>
        <v>0</v>
      </c>
    </row>
    <row r="126" spans="2:7" s="53" customFormat="1" x14ac:dyDescent="0.2">
      <c r="B126" s="61" t="str">
        <f t="shared" si="10"/>
        <v/>
      </c>
      <c r="C126" s="59" t="str">
        <f t="shared" si="12"/>
        <v/>
      </c>
      <c r="D126" s="59" t="str">
        <f t="shared" si="2"/>
        <v/>
      </c>
      <c r="E126" s="62"/>
      <c r="F126" s="63" t="e">
        <f t="shared" si="13"/>
        <v>#VALUE!</v>
      </c>
      <c r="G126" s="60">
        <f t="shared" si="14"/>
        <v>0</v>
      </c>
    </row>
    <row r="127" spans="2:7" s="53" customFormat="1" x14ac:dyDescent="0.2">
      <c r="B127" s="61" t="str">
        <f t="shared" si="10"/>
        <v/>
      </c>
      <c r="C127" s="59" t="str">
        <f t="shared" si="12"/>
        <v/>
      </c>
      <c r="D127" s="59" t="str">
        <f t="shared" si="2"/>
        <v/>
      </c>
      <c r="E127" s="62"/>
      <c r="F127" s="63" t="e">
        <f t="shared" si="13"/>
        <v>#VALUE!</v>
      </c>
      <c r="G127" s="60">
        <f t="shared" si="14"/>
        <v>0</v>
      </c>
    </row>
    <row r="128" spans="2:7" s="53" customFormat="1" x14ac:dyDescent="0.2">
      <c r="B128" s="61" t="str">
        <f t="shared" si="10"/>
        <v/>
      </c>
      <c r="C128" s="59" t="str">
        <f t="shared" si="12"/>
        <v/>
      </c>
      <c r="D128" s="59" t="str">
        <f t="shared" si="2"/>
        <v/>
      </c>
      <c r="E128" s="62"/>
      <c r="F128" s="63" t="e">
        <f t="shared" si="13"/>
        <v>#VALUE!</v>
      </c>
      <c r="G128" s="60">
        <f t="shared" si="14"/>
        <v>0</v>
      </c>
    </row>
    <row r="129" spans="2:7" s="53" customFormat="1" x14ac:dyDescent="0.2">
      <c r="B129" s="61" t="str">
        <f t="shared" si="10"/>
        <v/>
      </c>
      <c r="C129" s="59" t="str">
        <f>IF(E129&gt;0,D114+TIME(0,0,1),"")</f>
        <v/>
      </c>
      <c r="D129" s="59" t="str">
        <f t="shared" si="2"/>
        <v/>
      </c>
      <c r="E129" s="62"/>
      <c r="F129" s="63" t="e">
        <f>IF(C129="", EDATE(F114, 1), C129)</f>
        <v>#VALUE!</v>
      </c>
      <c r="G129" s="60">
        <f t="shared" ref="G129:G135" si="15">IF(ISBLANK(E129), 0, E129)</f>
        <v>0</v>
      </c>
    </row>
    <row r="130" spans="2:7" s="53" customFormat="1" x14ac:dyDescent="0.2">
      <c r="B130" s="61" t="str">
        <f t="shared" si="10"/>
        <v/>
      </c>
      <c r="C130" s="59" t="str">
        <f t="shared" si="8"/>
        <v/>
      </c>
      <c r="D130" s="59" t="str">
        <f t="shared" si="2"/>
        <v/>
      </c>
      <c r="E130" s="62"/>
      <c r="F130" s="63" t="e">
        <f t="shared" si="11"/>
        <v>#VALUE!</v>
      </c>
      <c r="G130" s="60">
        <f t="shared" si="15"/>
        <v>0</v>
      </c>
    </row>
    <row r="131" spans="2:7" s="53" customFormat="1" x14ac:dyDescent="0.2">
      <c r="B131" s="61" t="str">
        <f t="shared" si="10"/>
        <v/>
      </c>
      <c r="C131" s="59" t="str">
        <f t="shared" si="8"/>
        <v/>
      </c>
      <c r="D131" s="59" t="str">
        <f t="shared" si="2"/>
        <v/>
      </c>
      <c r="E131" s="62"/>
      <c r="F131" s="63" t="e">
        <f t="shared" si="11"/>
        <v>#VALUE!</v>
      </c>
      <c r="G131" s="60">
        <f t="shared" si="15"/>
        <v>0</v>
      </c>
    </row>
    <row r="132" spans="2:7" s="53" customFormat="1" x14ac:dyDescent="0.2">
      <c r="B132" s="61" t="str">
        <f t="shared" si="10"/>
        <v/>
      </c>
      <c r="C132" s="59" t="str">
        <f t="shared" si="8"/>
        <v/>
      </c>
      <c r="D132" s="59" t="str">
        <f t="shared" si="2"/>
        <v/>
      </c>
      <c r="E132" s="62"/>
      <c r="F132" s="63" t="e">
        <f t="shared" si="11"/>
        <v>#VALUE!</v>
      </c>
      <c r="G132" s="60">
        <f t="shared" si="15"/>
        <v>0</v>
      </c>
    </row>
    <row r="133" spans="2:7" s="53" customFormat="1" x14ac:dyDescent="0.2">
      <c r="B133" s="61" t="str">
        <f t="shared" si="10"/>
        <v/>
      </c>
      <c r="C133" s="59" t="str">
        <f t="shared" si="8"/>
        <v/>
      </c>
      <c r="D133" s="59" t="str">
        <f t="shared" si="2"/>
        <v/>
      </c>
      <c r="E133" s="62"/>
      <c r="F133" s="63" t="e">
        <f t="shared" si="11"/>
        <v>#VALUE!</v>
      </c>
      <c r="G133" s="60">
        <f t="shared" si="15"/>
        <v>0</v>
      </c>
    </row>
    <row r="134" spans="2:7" s="53" customFormat="1" x14ac:dyDescent="0.2">
      <c r="B134" s="61" t="str">
        <f t="shared" si="10"/>
        <v/>
      </c>
      <c r="C134" s="59" t="str">
        <f t="shared" si="8"/>
        <v/>
      </c>
      <c r="D134" s="59" t="str">
        <f t="shared" si="2"/>
        <v/>
      </c>
      <c r="E134" s="62"/>
      <c r="F134" s="63" t="e">
        <f t="shared" si="11"/>
        <v>#VALUE!</v>
      </c>
      <c r="G134" s="60">
        <f t="shared" si="15"/>
        <v>0</v>
      </c>
    </row>
    <row r="135" spans="2:7" s="53" customFormat="1" x14ac:dyDescent="0.2">
      <c r="B135" s="61" t="str">
        <f t="shared" si="10"/>
        <v/>
      </c>
      <c r="C135" s="59" t="str">
        <f t="shared" si="8"/>
        <v/>
      </c>
      <c r="D135" s="59" t="str">
        <f t="shared" si="2"/>
        <v/>
      </c>
      <c r="E135" s="62"/>
      <c r="F135" s="63" t="e">
        <f t="shared" si="11"/>
        <v>#VALUE!</v>
      </c>
      <c r="G135" s="60">
        <f t="shared" si="15"/>
        <v>0</v>
      </c>
    </row>
    <row r="136" spans="2:7" ht="15.75" customHeight="1" x14ac:dyDescent="0.2"/>
    <row r="137" spans="2:7" hidden="1" x14ac:dyDescent="0.2"/>
    <row r="138" spans="2:7" hidden="1" x14ac:dyDescent="0.2"/>
    <row r="139" spans="2:7" hidden="1" x14ac:dyDescent="0.2"/>
    <row r="140" spans="2:7" hidden="1" x14ac:dyDescent="0.2"/>
    <row r="141" spans="2:7" hidden="1" x14ac:dyDescent="0.2"/>
    <row r="142" spans="2:7" hidden="1" x14ac:dyDescent="0.2"/>
    <row r="143" spans="2:7" hidden="1" x14ac:dyDescent="0.2"/>
    <row r="144" spans="2:7"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sheetData>
  <sheetProtection algorithmName="SHA-512" hashValue="0lE6LAxL6IEjnWMpYb4e35//wFQ8pU4ObLfGeI3KL9n6OlIm7xtNPGuli2WJsV7Wbsyh4ASpkmfZMGfPScRdPQ==" saltValue="BvHMdrkbmt36NIUSv1UNdA==" spinCount="100000" sheet="1" objects="1" scenarios="1" selectLockedCells="1"/>
  <dataConsolidate link="1"/>
  <mergeCells count="15">
    <mergeCell ref="G13:G14"/>
    <mergeCell ref="F13:F14"/>
    <mergeCell ref="B1:F1"/>
    <mergeCell ref="B13:B14"/>
    <mergeCell ref="B12:D12"/>
    <mergeCell ref="D13:D14"/>
    <mergeCell ref="E13:E14"/>
    <mergeCell ref="C13:C14"/>
    <mergeCell ref="B5:I5"/>
    <mergeCell ref="E8:I8"/>
    <mergeCell ref="E9:I9"/>
    <mergeCell ref="B8:D8"/>
    <mergeCell ref="B9:D9"/>
    <mergeCell ref="E10:I10"/>
    <mergeCell ref="B10:D10"/>
  </mergeCells>
  <conditionalFormatting sqref="E16:E114 E129:E135">
    <cfRule type="expression" dxfId="17" priority="9">
      <formula>$C16&lt;&gt;""</formula>
    </cfRule>
  </conditionalFormatting>
  <conditionalFormatting sqref="E115:E128">
    <cfRule type="expression" dxfId="16" priority="1">
      <formula>$C115&lt;&gt;""</formula>
    </cfRule>
  </conditionalFormatting>
  <pageMargins left="0.5" right="0.5" top="0.75" bottom="0.75" header="0.3" footer="0.3"/>
  <pageSetup scale="2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4394456B77B14F9A4EE10482C19C19" ma:contentTypeVersion="0" ma:contentTypeDescription="Create a new document." ma:contentTypeScope="" ma:versionID="f593b666a1ea5c44e95ceb02cd6a6e8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2.xml><?xml version="1.0" encoding="utf-8"?>
<ds:datastoreItem xmlns:ds="http://schemas.openxmlformats.org/officeDocument/2006/customXml" ds:itemID="{28891C12-0D82-4C63-9FC0-11205A75F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A3E4A2-7E23-47C0-B071-742B5892C91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42</vt:i4>
      </vt:variant>
    </vt:vector>
  </HeadingPairs>
  <TitlesOfParts>
    <vt:vector size="54" baseType="lpstr">
      <vt:lpstr>1. Instructions</vt:lpstr>
      <vt:lpstr>2. Contact Information</vt:lpstr>
      <vt:lpstr>3. Project Description</vt:lpstr>
      <vt:lpstr>4. Interconnection</vt:lpstr>
      <vt:lpstr>5. PPA Summary</vt:lpstr>
      <vt:lpstr>6. Permitting</vt:lpstr>
      <vt:lpstr>7. Schedule</vt:lpstr>
      <vt:lpstr>8. Delivery Profile</vt:lpstr>
      <vt:lpstr>9. Pricing</vt:lpstr>
      <vt:lpstr>10. Confidentiality</vt:lpstr>
      <vt:lpstr>11. Eligibility</vt:lpstr>
      <vt:lpstr>Choices</vt:lpstr>
      <vt:lpstr>Balancing_Authority</vt:lpstr>
      <vt:lpstr>Boolean_yes_no</vt:lpstr>
      <vt:lpstr>CAISO_Board_Approval_Status</vt:lpstr>
      <vt:lpstr>CAISO_Control_Timescale</vt:lpstr>
      <vt:lpstr>Circuits</vt:lpstr>
      <vt:lpstr>Country</vt:lpstr>
      <vt:lpstr>CREZ</vt:lpstr>
      <vt:lpstr>Delivery_Term</vt:lpstr>
      <vt:lpstr>Developer_Experience</vt:lpstr>
      <vt:lpstr>Form_title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'6. Permitting'!Print_Area</vt:lpstr>
      <vt:lpstr>'7. Schedule'!Print_Area</vt:lpstr>
      <vt:lpstr>'9. Pricing'!Print_Area</vt:lpstr>
      <vt:lpstr>Product_Category</vt:lpstr>
      <vt:lpstr>Program_Origination</vt:lpstr>
      <vt:lpstr>Project_Interconnection_Location</vt:lpstr>
      <vt:lpstr>PTO</vt:lpstr>
      <vt:lpstr>Resource_Origin</vt:lpstr>
      <vt:lpstr>RPS_Product</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Bierman, Evan M. - E&amp;FP</cp:lastModifiedBy>
  <cp:lastPrinted>2017-10-02T20:54:21Z</cp:lastPrinted>
  <dcterms:created xsi:type="dcterms:W3CDTF">2010-10-08T22:09:46Z</dcterms:created>
  <dcterms:modified xsi:type="dcterms:W3CDTF">2017-10-18T19:56:22Z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0x0101005B4394456B77B14F9A4EE10482C19C19</vt:lpwstr>
  </property>
</Properties>
</file>